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4Κ_2015_ΥΕ_ΔΙΟΡΙΣΤΕΟΙ" sheetId="1" r:id="rId1"/>
  </sheets>
  <definedNames/>
  <calcPr fullCalcOnLoad="1"/>
</workbook>
</file>

<file path=xl/sharedStrings.xml><?xml version="1.0" encoding="utf-8"?>
<sst xmlns="http://schemas.openxmlformats.org/spreadsheetml/2006/main" count="650" uniqueCount="307">
  <si>
    <t>ΠΛΗΡΩΣΗ ΘΕΣΕΩΝ ΜΕ ΣΕΙΡΑ ΠΡΟΤΕΡΑΙΟΤΗΤΑΣ (ΑΡΘΡΟ 18/Ν. 2190/1994) ΠΡΟΚΗΡΥΞΗ 4Κ/2015/15/10/2015</t>
  </si>
  <si>
    <t>Κ Α Τ Α Σ Τ Α Σ Η    Δ Ι Ο Ρ Ι Σ Τ Ε Ω Ν</t>
  </si>
  <si>
    <t>ΥΠΟΧΡΕΩΤΙΚΗΣ ΕΚΠΑΙΔΕΥΣΗΣ (ΥΕ)(ΕΝΙΑΙΟΣ)</t>
  </si>
  <si>
    <t>Α/Α</t>
  </si>
  <si>
    <t>Α.Μ.</t>
  </si>
  <si>
    <t>ΟΝΟΜΑΤΕΠΩΝΥΜΟ</t>
  </si>
  <si>
    <t>ΠΑΤΡΩΝΥΜΟ</t>
  </si>
  <si>
    <t>Α.Δ.Τ.</t>
  </si>
  <si>
    <t>ΜΟΝΑΔΙΚΟΣ ΚΩΔΙΚΟΣ</t>
  </si>
  <si>
    <t>ΦΟΡΕΑΣ</t>
  </si>
  <si>
    <t>ΚΛΑΔΟΣ/ΕΙΔΙΚΟΤΗΤΑ</t>
  </si>
  <si>
    <t>ΚΩΔΙΚΟΣ ΘΕΣΗΣ</t>
  </si>
  <si>
    <t>ΤΥΠΟΣ ΠΙΝΑΚΑ</t>
  </si>
  <si>
    <t>ΕΝΤΟΠΙΟΤΗΤΑ</t>
  </si>
  <si>
    <t>ΕΙΔΙΚΕΣ ΙΔΙΟΤΗΤΕΣ</t>
  </si>
  <si>
    <t>ΒΑΘΜΟΛΟΓΙΑ</t>
  </si>
  <si>
    <t>ΑΓΑΠΗΤΟΣ ΠΑΡΑΣΚΕΥΑΣ</t>
  </si>
  <si>
    <t>ΓΕΩ</t>
  </si>
  <si>
    <t>Α Ζ 498272</t>
  </si>
  <si>
    <t>ΓΕΝΙΚΟ ΝΟΣΟΚΟΜΕΙΟ ΝΟΣΗΜΑΤΩΝ ΘΩΡΑΚΟΣ ΑΘΗΝΩΝ ΣΩΤΗΡΙΑ</t>
  </si>
  <si>
    <t>ΥΕ ΒΟΗΘΗΤΙΚΟΥ ΥΓ. ΠΡΟΣΩΠΙΚΟΥ ΜΕ ΕΙΔ. ΒΟΗΘ. ΘΑΛΑΜΟΥ</t>
  </si>
  <si>
    <t>ΒΠ</t>
  </si>
  <si>
    <t>ΑΙΒΑΖΙΔΟΥ ΓΕΣΘΗΜΑΝΗ</t>
  </si>
  <si>
    <t>ΙΩΑ</t>
  </si>
  <si>
    <t>Ξ895441</t>
  </si>
  <si>
    <t>ΓΕΝΙΚΟ ΝΟΣΟΚΟΜΕΙΟ ΑΘΗΝΩΝ ΓΕΩΡΓΙΟΣ ΓΕΝΝΗΜΑΤΑΣ</t>
  </si>
  <si>
    <t>ΥΕ ΒΟΗΘ. ΥΓ. ΠΡΟΣ.( ΜΕΤΑΦΟΡΕΩΝ ΑΣΘΕΝΩΝ)</t>
  </si>
  <si>
    <t>ΧΩΡ. ΕΜΠ.</t>
  </si>
  <si>
    <t>ΑΛΙΠΡΑΝΤΗΣ ΣΤΕΦΑΝΟΣ</t>
  </si>
  <si>
    <t>ΝΙΚ</t>
  </si>
  <si>
    <t>Σ699223</t>
  </si>
  <si>
    <t>ΓΕΝΙΚΟ ΝΟΣΟΚΟΜΕΙΟ ΠΑΙΔΩΝ ΠΕΝΤΕΛΗΣ</t>
  </si>
  <si>
    <t>ΑΛΥΣΑΝΔΡΑΤΟΣ ΓΕΩΡΓΙΟΣ</t>
  </si>
  <si>
    <t>ΑΘΑ</t>
  </si>
  <si>
    <t>ΑΖ213882</t>
  </si>
  <si>
    <t>ΓΕΝΙΚΟ ΝΟΣΟΚ ΝΙΚΑΙΑΣ ΠΕΙΡΑΙΑ ΑΓ. ΠΑΝΤΕΛΕΗΜΩΝ - ΓΕΝΙΚΟ ΝΟΣΟΚ ΔΥΤ. ΑΤΤΙΚΗΣ ΑΓ. ΒΑΡΒΑΡΑ (ΑΓ.ΠΑΝΤΕΛΕΗΜΩΝ</t>
  </si>
  <si>
    <t>ΑΝΑΣΤΑΣΙΑΔΗΣ ΑΝΑΣΤΑΣΙΟΣ</t>
  </si>
  <si>
    <t>ΚΩΝ</t>
  </si>
  <si>
    <t>ΑΒ127196</t>
  </si>
  <si>
    <t>ΓΕΝΙΚΟ ΝΟΣΟΚΟΜΕΙΟ ΚΟΜΟΤΗΝΗΣ ΣΙΣΜΑΝΟΓΛΕΙΟ</t>
  </si>
  <si>
    <t>ΑΝΤΩΝΙΟΥ ΜΑΡΙΑ</t>
  </si>
  <si>
    <t>ΠΑΝ</t>
  </si>
  <si>
    <t>Χ475888</t>
  </si>
  <si>
    <t>ΓΕΝΙΚΟ ΝΟΣΟΚΟΜΕΙΟ ΣΕΡΡΩΝ</t>
  </si>
  <si>
    <t>ΑΠΟΣΤΟΛΟΠΟΥΛΟΥ ΓΑΡΟΥΦΑΛΙΑ</t>
  </si>
  <si>
    <t>Χ921663</t>
  </si>
  <si>
    <t>ΓΕΝΙΚΟ ΝΟΣΟΚΟΜΕΙΟ ΜΥΤΙΛΗΝΗΣ ΒΟΣΤΑΝΕΙΟ</t>
  </si>
  <si>
    <t>ΑΠΟΣΤΟΛΟΥ ΧΡΥΣΟΥΛΑ</t>
  </si>
  <si>
    <t>ΑΡΙ</t>
  </si>
  <si>
    <t>Ν508495</t>
  </si>
  <si>
    <t>ΓΕΝΙΚΟ ΝΟΣΟΚΟΜΕΙΟ ΑΣΚΛΗΠΙΕΙΟ ΒΟΥΛΑΣ</t>
  </si>
  <si>
    <t>ΑΡΣΕΝΙΑΔΗΣ ΔΗΜΗΤΡΙΟΣ</t>
  </si>
  <si>
    <t>ΑΝΑ</t>
  </si>
  <si>
    <t>ΑΜ137033</t>
  </si>
  <si>
    <t>ΓΕΝΙΚΟ ΝΟΣΟΚΟΜΕΙΟ ΕΛΕΝΑ ΒΕΝΙΖΕΛΟΥ - ΑΛΕΞΑΝΔΡΑ (ΕΛΕΝΑ ΒΕΝΙΖΕΛΟΥ)</t>
  </si>
  <si>
    <t>ΑΣΗΜΑΚΗ ΜΑΡΙΑ</t>
  </si>
  <si>
    <t>ΠΕΤ</t>
  </si>
  <si>
    <t>ΑΗ122767</t>
  </si>
  <si>
    <t>ΓΕΝΙΚΟ ΝΟΣΟΚΟΜΕΙΟ ΑΤΤΙΚΗΣ ΚΑΤ</t>
  </si>
  <si>
    <t>ΒΑΚΙΡΤΖΟΓΛΟΥ ΒΑΣΙΛΙΚΗ</t>
  </si>
  <si>
    <t>ΠΑΥ</t>
  </si>
  <si>
    <t>Φ217794</t>
  </si>
  <si>
    <t>ΒΑΜΒΑΚΟΥΣΗ ΜΑΡΙΑ</t>
  </si>
  <si>
    <t>Ρ379138</t>
  </si>
  <si>
    <t>ΓΕΝΙΚΟ ΝΟΣΟΚΟΜΕΙΟ ΣΥΡΟΥ ΒΑΡΔΑΚΕΙΟ ΚΑΙ ΠΡΩΙΟ</t>
  </si>
  <si>
    <t>ΥΕ ΠΡΟΣ. ΚΑΘ. (ΠΛΥΝΤΩΝ -ΤΡΙΩΝ )</t>
  </si>
  <si>
    <t>ΒΕΝΕΤΙΔΟΥ ΕΥΜΟΡΦΙΑ</t>
  </si>
  <si>
    <t>ΑΖ428206</t>
  </si>
  <si>
    <t>ΠΑΝΕΠΙΣΤΗΜΙΑΚΟ ΓΕΝΙΚΟ ΝΟΣΟΚΟΜΕΙΟ ΕΒΡΟΥ (ΔΙΔΥΜΟΤΕΙΧΟ)</t>
  </si>
  <si>
    <t>ΒΛΕΤΣΑ ΑΓΓΕΛΙΚΗ</t>
  </si>
  <si>
    <t>Χ077749</t>
  </si>
  <si>
    <t>ΓΕΝΙΚΟ ΝΟΣΟΚΟΜΕΙΟ ΑΘΗΝΩΝ ΙΠΠΟΚΡΑΤΕΙΟ</t>
  </si>
  <si>
    <t>ΥΕ ΒΟΗΘ. ΥΓΕΙΟΝΟΜΙΚΟΥ ΠΡΟΣΩΠΙΚΟΥ</t>
  </si>
  <si>
    <t>ΓΑΛΑΝΟΥ ΑΙΚΑΤΕΡΙΝΗ</t>
  </si>
  <si>
    <t>ΑΖ978911</t>
  </si>
  <si>
    <t>ΓΕΝΙΚΟ ΝΟΣΟΚΟΜΕΙΟ ΠΑΙΔΩΝ ΑΘΗΝΩΝ ΠΑΝΑΓΙΩΤΗΣ ΚΑΙ ΑΓΛΑΙΑ ΚΥΡΙΑΚΟΥ</t>
  </si>
  <si>
    <t>ΓΕΩΡΓΑΚΟΠΟΥΛΟΣ ΓΕΩΡΓΙΟΣ</t>
  </si>
  <si>
    <t>ΔΗΜ</t>
  </si>
  <si>
    <t>ΑΖ132994</t>
  </si>
  <si>
    <t>ΓΕΝΙΚΟ ΝΟΣΟΚΟΜΕΙΟ ΕΛΕΥΣΙΝΑΣ ΘΡΙΑΣΙΟ</t>
  </si>
  <si>
    <t>ΓΚΑΜΖΕΛΑ ΑΝΑΣΤΑΣΙΑ</t>
  </si>
  <si>
    <t>Σ923036</t>
  </si>
  <si>
    <t>ΠΑΝΕΠΙΣΤΗΜΙΑΚΟ ΓΕΝΙΚΟ ΝΟΣ. ΛΑΡΙΣΑΣ  ΓΕΝΙΚΟ ΝΟΣ. ΛΑΡΙΣΑΣ ΚΟΥΤΛΙΜΠΑΝΕΙΟ &amp; ΤΡΙΑΝΤΑΦΥΛΛΕΙΟ (ΛΑΡΙΣΑ)</t>
  </si>
  <si>
    <t>ΓΚΟΡΑΣ ΔΗΜΗΤΡΙΟΣ</t>
  </si>
  <si>
    <t>ΗΛΙ</t>
  </si>
  <si>
    <t>Π984952</t>
  </si>
  <si>
    <t>ΓΕΝΙΚΟ ΝΟΣΟΚΟΜΕΙΟ ΠΕΙΡΑΙΑ ΤΖΑΝΕΙΟ</t>
  </si>
  <si>
    <t>ΓΟΥΓΟΥΤΑ ΣΤΑΥΡΟΥΛΑ</t>
  </si>
  <si>
    <t>ΜΙΧ</t>
  </si>
  <si>
    <t>Χ419873</t>
  </si>
  <si>
    <t>ΓΟΥΛΙΕΛΜΟΣ ΝΙΚΟΛΑΟΣ</t>
  </si>
  <si>
    <t>ΦΡΑ</t>
  </si>
  <si>
    <t>ΑΚ088145</t>
  </si>
  <si>
    <t>ΓΕΝΙΚΟ ΝΟΣΟΚΟΜΕΙΟ ΑΤΤΙΚΗΣ ΣΙΣΜΑΝΟΓΛΕΙΟ ΑΜΑΛΙΑ ΦΛΕΜΙΓΚ (ΣΙΣΜΑΝΟΓΛΕΙΟ)</t>
  </si>
  <si>
    <t>ΔΗΜΗΤΡΑΚΟΠΟΥΛΟΥ ΑΝΔΡΙΑΝΑ</t>
  </si>
  <si>
    <t>ΑΜ029996</t>
  </si>
  <si>
    <t>Γ.Ν. ΑΘΗΝΩΝ «Ο ΕΥΑΓΓΕΛΙΣΜΟΣ» - ΟΦΘΑΛΜΙΑΤΡΕΙΟ ΑΘΗΝΩΝ - ΠΟΛΥΚΛΙΝΙΚΗ (πρώην Γ.Ν.Α. «Ο ΕΥΑΓΓΕΛΙΣΜΟΣ»)</t>
  </si>
  <si>
    <t>ΔΙΑΜΑΝΤΟΠΟΥΛΟΣ ΓΡΗΓΟΡΙΟΣ</t>
  </si>
  <si>
    <t>ΑΛΕ</t>
  </si>
  <si>
    <t>ΑΗ206647</t>
  </si>
  <si>
    <t>ΔΙΩΤΗ ΕΛΕΝΗ</t>
  </si>
  <si>
    <t>Λ699613</t>
  </si>
  <si>
    <t>ΓΕΝΙΚΟ ΝΟΣΟΚΟΜΕΙΟ ΑΘΗΝΩΝ Η ΕΛΠΙΣ</t>
  </si>
  <si>
    <t>ΔΡΑΚΟΥ ΚΩΝΣΤΑΝΤΙΝΙΑ</t>
  </si>
  <si>
    <t>ΦΩΤ</t>
  </si>
  <si>
    <t>Τ060689</t>
  </si>
  <si>
    <t>ΕΜΙΝ ΟΓΛΟΥ ΣΑΦΙΕ</t>
  </si>
  <si>
    <t>ΙΔΡ</t>
  </si>
  <si>
    <t>Χ203821</t>
  </si>
  <si>
    <t>ΜΟΥΣ (ΜΕ ΕΜΠ.)</t>
  </si>
  <si>
    <t>ΖΩΓΑ ΑΓΓΕΛΙΚΗ</t>
  </si>
  <si>
    <t>ΧΑΡ</t>
  </si>
  <si>
    <t>Τ238398</t>
  </si>
  <si>
    <t>ΗΛΙΑΔΟΥ ΠΑΡΘΕΝΑ</t>
  </si>
  <si>
    <t>ΑΙ386633</t>
  </si>
  <si>
    <t>ΓΕΝΙΚΟ ΝΟΣΟΚΟΜΕΙΟ ΚΑΒΑΛΑΣ</t>
  </si>
  <si>
    <t>ΘΕΟΦΑΝΟΠΟΥΛΟΣ ΣΤΕΦΑΝΟΣ</t>
  </si>
  <si>
    <t>Χ771467</t>
  </si>
  <si>
    <t>ΓΕΝΙΚΟ ΝΟΣΟΚΟΜΕΙΟ ΘΕΣΣΑΛΟΝΙΚΗΣ ΙΠΠΟΚΡΑΤΕΙΟ (ΙΠΠΟΚΡΑΤΕΙΟ)</t>
  </si>
  <si>
    <t>ΙΩΑΝΝΟΥ ΓΕΩΡΓΙΑ</t>
  </si>
  <si>
    <t>ΘΩΜ</t>
  </si>
  <si>
    <t>ΑΗ265304</t>
  </si>
  <si>
    <t>ΓΕΝΙΚΟ ΝΟΣΟΚΟΜΕΙΟ ΒΟΛΟΥ ΑΧΙΛΛΟΠΟΥΛΕΙΟ</t>
  </si>
  <si>
    <t>ΙΩΑΝΝΟΥ ΜΑΡΘΑ</t>
  </si>
  <si>
    <t>Ρ891765</t>
  </si>
  <si>
    <t>ΠΑΝΕΠΙΣΤΗΜΙΑΚΟ ΓΕΝΙΚΟ ΝΟΣΟΚΟΜΕΙΟ ΘΕΣΣΑΛΟΝΙΚΗΣ ΑΧΕΠΑ</t>
  </si>
  <si>
    <t>ΚΑΖΑΚΟΥ ΣΤΥΛΙΑΝΗ</t>
  </si>
  <si>
    <t>ΑΖ222580</t>
  </si>
  <si>
    <t>ΚΑΚΚΑ ΕΛΛΗ</t>
  </si>
  <si>
    <t>Π691716</t>
  </si>
  <si>
    <t>ΠΑΝΕΠΙΣΤΗΜΙΑΚΟ ΓΕΝΙΚΟ ΝΟΣΟΚΟΜΕΙΟ ΑΤΤΙΚΟΝ</t>
  </si>
  <si>
    <t>ΚΑΛΟΓΡΗΑ ΒΑΣΙΛΙΚΗ</t>
  </si>
  <si>
    <t>ΑΝΔ</t>
  </si>
  <si>
    <t>ΑΖ882037</t>
  </si>
  <si>
    <t>ΚΑΠΙΡΗΣ ΦΩΤΙΟΣ</t>
  </si>
  <si>
    <t>Χ019068</t>
  </si>
  <si>
    <t>ΚΑΡΑΓΙΩΡΓΗΣ ΗΛΙΑΣ-ΑΝΔΡΕΑΣ</t>
  </si>
  <si>
    <t>ΣΩΤ</t>
  </si>
  <si>
    <t>ΑΚ802804</t>
  </si>
  <si>
    <t>ΚΑΡΑΘΑΝΑΣΗ ΑΝΤΩΝΙΑ</t>
  </si>
  <si>
    <t>ΜΑΝ</t>
  </si>
  <si>
    <t>ΑΑ469150</t>
  </si>
  <si>
    <t>ΓΕΝΙΚΟ ΝΟΣΟΚΟΜΕΙΟ ΣΑΜΟΥ ΑΓ. ΠΑΝΤΕΛΕΗΜΩΝ</t>
  </si>
  <si>
    <t>ΚΑΡΑΝΤΖΟΠΟΥΛΟΣ ΙΩΑΝΝΗΣ</t>
  </si>
  <si>
    <t>ΧΡΗ</t>
  </si>
  <si>
    <t>Ρ564480</t>
  </si>
  <si>
    <t>ΓΕΝΙΚΟ ΝΟΣΟΚΟΜΕΙΟ ΑΘΗΝΩΝ ΚΟΡΓΙΑΛΕΝΕΙΟ ΜΠΕΝΑΚΕΙΟ ΕΛΛΗΝΙΚΟΥ ΕΡΥΘΡΟΥ ΣΤΑΥΡΟΥ</t>
  </si>
  <si>
    <t>ΚΑΡΑΠΑΤΣΑΚΙΔΗΣ ΣΤΑΥΡΟΣ</t>
  </si>
  <si>
    <t>ΑΚ405648</t>
  </si>
  <si>
    <t>ΓΕΝΙΚΟ ΟΓΚΟΛΟΓΙΚΟ ΝΟΣΟΚΟΜΕΙΟ ΚΗΦΙΣΙΑΣ ΟΙ ΑΓΙΟΙ ΑΝΑΡΓΥΡΟΙ</t>
  </si>
  <si>
    <t>ΚΑΡΑΣΜΑΝΗ ΚΩΝΣΤΑΝΤΙΝΙΑ</t>
  </si>
  <si>
    <t>ΑΕ406756</t>
  </si>
  <si>
    <t>ΓΕΝΙΚΟ ΝΟΣΟΚΟΜΕΙΟ ΔΡΑΜΑΣ</t>
  </si>
  <si>
    <t>ΚΑΡΙΠΙΔΟΥ ΕΙΡΗΝΗ</t>
  </si>
  <si>
    <t>Ρ628849</t>
  </si>
  <si>
    <t>ΚΑΡΥΣΤΙΝΟΥ ΓΕΩΡΓΙΑ</t>
  </si>
  <si>
    <t>Σ450599</t>
  </si>
  <si>
    <t>Π.Ε.Δ.Υ. ΚΕΝΤΡΟ ΥΓΕΙΑΣ ΑΝΔΡΟΥ</t>
  </si>
  <si>
    <t>ΥΕ ΕΠΙΜΕΛΗΤΩΝ</t>
  </si>
  <si>
    <t>ΚΑΡΥΩΤΗ ΑΙΚΑΤΕΡΙΝΗ</t>
  </si>
  <si>
    <t>ΣΩΚ</t>
  </si>
  <si>
    <t>Μ728988</t>
  </si>
  <si>
    <t>ΚΑΤΣΙΑΒΑΡΑΣ ΦΩΤΙΟΣ</t>
  </si>
  <si>
    <t>ΘΕΟ</t>
  </si>
  <si>
    <t>Ξ754111</t>
  </si>
  <si>
    <t>ΓΕΝΙΚΟ ΝΟΣΟΚΟΜΕΙΟ ΤΡΙΚΑΛΩΝ</t>
  </si>
  <si>
    <t>ΥΕ ΒΟΗΘΗΤ. ΥΓΕΙΟΝ. ΠΡΟΣ. (ΝΟΣΟΚΟΜΩΝ)</t>
  </si>
  <si>
    <t>ΚΟΛΟΒΟΥ ΔΗΜΗΤΡΑ</t>
  </si>
  <si>
    <t>ΑΒ393063</t>
  </si>
  <si>
    <t>ΚΟΝΤΟΓΙΑΝΝΟΠΟΥΛΟΣ ΝΕΚΤΑΡΙΟΣ</t>
  </si>
  <si>
    <t>ΑΝΤ</t>
  </si>
  <si>
    <t>Σ298714</t>
  </si>
  <si>
    <t>ΥΕ ΕΡΓΑΤΩΝ</t>
  </si>
  <si>
    <t>ΚΟΡΔΑΛΗ ΘΕΟΔΩΡΑ</t>
  </si>
  <si>
    <t>ΑΚ371846</t>
  </si>
  <si>
    <t>ΓΕΝΙΚΟ ΝΟΣΟΚΟΜΕΙΟ ΠΑΙΔΩΝ Η ΑΓΙΑ ΣΟΦΙΑ</t>
  </si>
  <si>
    <t>ΚΟΥΚΟΥΛΑΣ ΙΩΑΝΝΗΣ</t>
  </si>
  <si>
    <t>ΠΕΡ</t>
  </si>
  <si>
    <t>ΑΕ948811</t>
  </si>
  <si>
    <t>ΚΟΥΝΟΠΝΙΩΤΗ ΣΟΦΙΑ</t>
  </si>
  <si>
    <t>ΑΖ422561</t>
  </si>
  <si>
    <t>ΚΟΥΠΑΝΗ ΕΛΙΣΑΒΕΤ</t>
  </si>
  <si>
    <t>ΕΥΑ</t>
  </si>
  <si>
    <t>Χ722005</t>
  </si>
  <si>
    <t>ΓΕΝΙΚΟ ΑΝΤΙΚΑΡΚΙΝΙΚΟ ΝΟΣΟΚΟΜΕΙΟ ΑΘΗΝΩΝ ΑΓΙΟΣ ΣΑΒΒΑΣ</t>
  </si>
  <si>
    <t>ΜΑΓΚΑΦΑΣ ΝΙΚΟΛΑΟΣ</t>
  </si>
  <si>
    <t>ΑΖ205232</t>
  </si>
  <si>
    <t>ΜΑΝΩΛΟΠΟΥΛΟΥ ΣΤΑΥΡΟΥΛΑ</t>
  </si>
  <si>
    <t>Ν444209</t>
  </si>
  <si>
    <t>ΜΑΡΙΑΝΟΥ ΣΟΦΙΑ</t>
  </si>
  <si>
    <t>Ρ589460</t>
  </si>
  <si>
    <t>ΓΕΝΙΚΟ ΝΟΣΟΚΟΜΕΙΟ ΕΛΕΝΑ ΒΕΝΙΖΕΛΟΥ - ΑΛΕΞΑΝΔΡΑ (ΑΛΕΞΑΝΔΡΑ)</t>
  </si>
  <si>
    <t>ΜΑΤΗΣ ΠΑΡΙΣΗΣ</t>
  </si>
  <si>
    <t>ΑΚ313450</t>
  </si>
  <si>
    <t>ΜΙΧΟΥ ΑΝΑΣΤΑΣΙΑ</t>
  </si>
  <si>
    <t>Χ763663</t>
  </si>
  <si>
    <t>ΜΟΣΧΗΣ ΙΩΣΗΦ</t>
  </si>
  <si>
    <t>ΑΖ447232</t>
  </si>
  <si>
    <t>Γ.Ν.ΡΟΔΟΥ Α.ΠΑΠΑΝΔΡΕΟΥ Γ.Ν.Κ.Υ.ΚΩ ΙΠΠΟΚΡΑΤΕΙΟ Γ.Ν.Κ.Υ.ΚΑΛΥΜΝΟΥ ΤΟ ΒΟΥΒ ΡΟΔ (ΟΡΓ.ΜΟΝ.ΕΔΡ.ΡΟΔΟΣ Α.ΠΑΠΑ</t>
  </si>
  <si>
    <t>ΜΠΑΤΖΑΚΑ ΑΛΕΞΑΝΔΡΑ</t>
  </si>
  <si>
    <t>ΑΒ684982</t>
  </si>
  <si>
    <t>ΜΠΑΧΑΡΟΥΔΗΣ ΚΩΝΣΤΑΝΤΙΝΟΣ</t>
  </si>
  <si>
    <t>ΑΗ918706</t>
  </si>
  <si>
    <t>ΠΑΝΕΠΙΣΤΗΜΙΑΚΟ ΓΕΝΙΚΟ ΝΟΣΟΚΟΜΕΙΟ ΕΒΡΟΥ (Γ.Ν.ΑΛΕΞΑΝΔΡΟΥΠΟΛΗΣ)</t>
  </si>
  <si>
    <t>ΜΠΕΚΙΑΡΗΣ ΑΝΔΡΕΑΣ</t>
  </si>
  <si>
    <t>Φ431767</t>
  </si>
  <si>
    <t>ΜΥΖΗΘΡΑ ΑΛΕΞΑΝΔΡΑ</t>
  </si>
  <si>
    <t>ΑΙ118892</t>
  </si>
  <si>
    <t>ΜΥΤΙΛΗΝΟΣ ΚΩΝΣΤΑΝΤΙΝΟΣ</t>
  </si>
  <si>
    <t>ΔΙΑ</t>
  </si>
  <si>
    <t>ΑΗ110790</t>
  </si>
  <si>
    <t>ΝΙΚΟΛΑΚΟΠΟΥΛΟΥ ΠΑΝΑΓΙΩΤΑ</t>
  </si>
  <si>
    <t>Τ935192</t>
  </si>
  <si>
    <t>ΝΙΚΟΛΙΔΑΚΗ ΟΥΡΑΝΙΑ</t>
  </si>
  <si>
    <t>Σ309807</t>
  </si>
  <si>
    <t>ΝΙΚΟΛΟΠΟΥΛΟΣ ΝΙΚΟΛΑΟΣ</t>
  </si>
  <si>
    <t>ΑΙ631565</t>
  </si>
  <si>
    <t>ΓΕΝΙΚΟ ΝΟΣΟΚΟΜΕΙΟ ΑΤΤΙΚΗΣ ΣΙΣΜΑΝΟΓΛΕΙΟ ΑΜΑΛΙΑ ΦΛΕΜΙΓΚ (ΑΜ. ΦΛΕΜΙΓΚ)</t>
  </si>
  <si>
    <t>ΝΙΩΤΗΣ ΓΕΩΡΓΙΟΣ</t>
  </si>
  <si>
    <t>Χ571919</t>
  </si>
  <si>
    <t>ΟΡΦΑΝΙΔΗΣ ΔΗΜΗΤΡΗΣ</t>
  </si>
  <si>
    <t>ΑΗ174193</t>
  </si>
  <si>
    <t>ΓΕΝΙΚΟ ΝΟΣΟΚΟΜΕΙΟ ΧΑΛΚΙΔΙΚΗΣ</t>
  </si>
  <si>
    <t>ΠΑΓΑΝΗ ΑΓΓΕΛΙΚΗ</t>
  </si>
  <si>
    <t>ΑΒ273427</t>
  </si>
  <si>
    <t>ΓΕΝΙΚΟ ΝΟΣΟΚΟΜΕΙΟ ΑΘΗΝΩΝ ΛΑΙΚΟ</t>
  </si>
  <si>
    <t>ΠΑΝΟΣ ΠΑΝΑΓΙΩΤΗΣ</t>
  </si>
  <si>
    <t>Σ187135</t>
  </si>
  <si>
    <t>ΠΑΠΑΔΟΠΟΥΛΟΣ ΓΕΩΡΓΙΟΣ</t>
  </si>
  <si>
    <t>ΚΥΡ</t>
  </si>
  <si>
    <t>Χ213000</t>
  </si>
  <si>
    <t>ΠΑΠΑΝΙΚΟΛΟΠΟΥΛΟΥ ΒΑΣΙΛΙΚΗ</t>
  </si>
  <si>
    <t>ΑΗ701176</t>
  </si>
  <si>
    <t>ΠΑΤΣΙΟΥΡΑ ΑΝΑΣΤΑΣΙΑ</t>
  </si>
  <si>
    <t>ΑΗ797822</t>
  </si>
  <si>
    <t>ΠΑΥΛΙΔΟΥ ΑΝΑΣΤΑΣΙΑ</t>
  </si>
  <si>
    <t>ΑΙ745748</t>
  </si>
  <si>
    <t>ΑΝΤΙΚΑΡΚΙΝΙΚΟ ΝΟΣΟΚΟΜΕΙΟ ΘΕΣΣΑΛΟΝΙΚΗΣ ΘΕΑΓΕΝΕΙΟ</t>
  </si>
  <si>
    <t>ΠΕΣΤΡΟΒΑ ΑΝΑΣΤΑΣΙΑ</t>
  </si>
  <si>
    <t>ΕΛΕ</t>
  </si>
  <si>
    <t>Ξ310358</t>
  </si>
  <si>
    <t>ΠΙΣΤΙΟΛΗ ΕΥΑΓΓΕΛΙΑ</t>
  </si>
  <si>
    <t>ΑΚ115597</t>
  </si>
  <si>
    <t>ΠΝΕΥΜΑΤΙΚΟΥ ΔΗΜΗΤΡΑ</t>
  </si>
  <si>
    <t>Π511556</t>
  </si>
  <si>
    <t>ΓΕΝΙΚΟ ΝΟΣΟΚΟΜΕΙΟ ΧΑΛΚΙΔΑΣ - ΓΕΝ. ΝΟΣΟΚ. Κ. Υ. ΚΑΡΥΣΤΟΥ - ΓΕΝ. ΝΟΣΟΚΟΜΕΙΟ - Κ. Υ. ΚΥΜΗΣ (ΧΑΛΚΙΔΑ)</t>
  </si>
  <si>
    <t>ΠΟΥΠΑ ΜΕΡΟΠΗ</t>
  </si>
  <si>
    <t>ΠΑΣ</t>
  </si>
  <si>
    <t>ΑΙ722011</t>
  </si>
  <si>
    <t>ΣΚΑΜΑΓΚΟΥΛΗΣ ΑΘΑΝΑΣΙΟΣ</t>
  </si>
  <si>
    <t>ΑΒ491274</t>
  </si>
  <si>
    <t>ΣΚΙΑΔΟΠΟΥΛΟΥ ΔΗΜΗΤΡΑ</t>
  </si>
  <si>
    <t>Φ239134</t>
  </si>
  <si>
    <t>ΣΚΛΕΠΑΡΗ ΜΑΡΙΑ</t>
  </si>
  <si>
    <t>ΑΗ432751</t>
  </si>
  <si>
    <t>ΣΟΥΚΑΝΤΟΣ ΓΕΩΡΓΙΟΣ</t>
  </si>
  <si>
    <t>Π790517</t>
  </si>
  <si>
    <t>ΣΤΑΘΑΤΟΥ ΙΩΑΝΝΑ</t>
  </si>
  <si>
    <t>ΓΕΡ</t>
  </si>
  <si>
    <t>ΑΑ857077</t>
  </si>
  <si>
    <t>ΣΤΑΘΟΠΟΥΛΟΥ ΑΣΗΜΩ</t>
  </si>
  <si>
    <t>Σ812612</t>
  </si>
  <si>
    <t>ΣΤΟΓΙΑΝΝΗΣ ΝΙΚΟΛΑΟΣ</t>
  </si>
  <si>
    <t>Σ453552</t>
  </si>
  <si>
    <t>ΠΑΝΕΠΙΣΤ.ΓΕΝΙΚΟ ΝΟΣ. ΛΑΡΙΣΑΣ  ΓΕΝ. ΝΟΣ. ΛΑΡΙΣΑΣ ΚΟΥΤΛΙΜΠΑΝΕΙΟ &amp; ΤΡΙΑΝΤΑΦΥΛΛΕΙΟ (ΚΟΥΤΛΙΜΠΑΝΕΙΟ &amp; ΤΡΙ</t>
  </si>
  <si>
    <t>ΣΤΡΙΒΑΣ ΓΕΩΡΓΙΟΣ</t>
  </si>
  <si>
    <t>ΑΒ425852</t>
  </si>
  <si>
    <t>ΣΩΤΗΡΙΑΔΗΣ ΔΗΜΗΤΡΙΟΣ</t>
  </si>
  <si>
    <t>ΒΑΣ</t>
  </si>
  <si>
    <t>Χ252406</t>
  </si>
  <si>
    <t>ΣΩΤΗΡΙΟΥ ΕΙΡΗΝΗ</t>
  </si>
  <si>
    <t>ΑΖ571230</t>
  </si>
  <si>
    <t>ΤΣΑΚΜΑΚΗ ΑΛΕΞΑΝΔΡΑ</t>
  </si>
  <si>
    <t>Ρ239442</t>
  </si>
  <si>
    <t>ΤΣΑΜΟΥΡΟΠΟΥΛΟΥ ΑΛΕΞΑΝΔΡΑ</t>
  </si>
  <si>
    <t>Σ069938</t>
  </si>
  <si>
    <t>ΤΣΑΡΟΥΧΑ ΣΟΥΛΤΑΝΑ</t>
  </si>
  <si>
    <t>ΑΗ165687</t>
  </si>
  <si>
    <t>ΥΕ ΒΟΗΘ. ΥΓ. ΠΡ. ΝΕΚΡΟΤΟΜΩΝ-ΣΑΒΑΝΩΤΩΝ-ΑΠΟΤΕΦΡΩΤΩΝ</t>
  </si>
  <si>
    <t>ΤΣΕΤΣΟΥ ΚΩΝΣΤΑΝΤΙΑ</t>
  </si>
  <si>
    <t>Ξ999540</t>
  </si>
  <si>
    <t>ΤΣΙΓΓΕΛΗ ΜΑΡΙΑ</t>
  </si>
  <si>
    <t>Ξ789503</t>
  </si>
  <si>
    <t>ΤΣΙΤΣΙΚΟΥ ΙΩΑΝΝΑ</t>
  </si>
  <si>
    <t>ΑΑ325185</t>
  </si>
  <si>
    <t>ΤΣΟΥΝΤΟΥΡΑΚΗ ΕΛΕΥΘΕΡΙΑ</t>
  </si>
  <si>
    <t>Φ043170</t>
  </si>
  <si>
    <t>ΓΕΝΙΚΟ ΝΟΣΟΚΟΜΕΙΟ ΚΕΝΤΡΟ ΥΓΕΙΑΣ ΛΗΜΝΟΥ - ΓΙΑ ΤΗΝ ΨΥΧΙΑΤΡΙΚΗ ΚΛΙΝΙΚΗ</t>
  </si>
  <si>
    <t>ΦΑΡΑΓΚΟΥΛΙΤΑΚΗ ΣΤΥΛΙΑΝΗ</t>
  </si>
  <si>
    <t>ΑΙ508527</t>
  </si>
  <si>
    <t>ΧΑΒΡΟΥΖΑΣ ΧΡΗΣΤΟΣ</t>
  </si>
  <si>
    <t>ΑΙ320803</t>
  </si>
  <si>
    <t>ΧΑΛΙΛΟΠΟΥΛΟΣ ΙΩΑΝΝΗΣ</t>
  </si>
  <si>
    <t>Α Π</t>
  </si>
  <si>
    <t>ΑΑ976859</t>
  </si>
  <si>
    <t>ΧΑΛΚΙΤΗ ΣΕΒΑΣΤΗ</t>
  </si>
  <si>
    <t>Φ231780</t>
  </si>
  <si>
    <t>ΧΑΜΗΛΟΘΩΡΗ ΕΛΠΙΣ</t>
  </si>
  <si>
    <t>ΑΖ625434</t>
  </si>
  <si>
    <t>ΧΑΡΙΤΟΣ ΕΥΑΓΓΕΛΟΣ</t>
  </si>
  <si>
    <t>Π750873</t>
  </si>
  <si>
    <t>ΧΑΤΖΗΝΑ ΜΑΡΙΑ</t>
  </si>
  <si>
    <t>Ξ273436</t>
  </si>
  <si>
    <t>ΧΡΙΣΤΟΦΟΡΟΥ ΗΛΙΑΣ</t>
  </si>
  <si>
    <t>ΑΗ072361</t>
  </si>
  <si>
    <t>ΨΥΛΛΙΑ ΠΑΝΑΓΙΩΤΑ</t>
  </si>
  <si>
    <t>ΑΕ929023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</si>
</sst>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6" spans="1:13" ht="15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</row>
    <row r="7" spans="1:13" ht="15">
      <c r="A7">
        <v>1</v>
      </c>
      <c r="B7">
        <v>7521</v>
      </c>
      <c r="C7" t="s">
        <v>16</v>
      </c>
      <c r="D7" t="s">
        <v>17</v>
      </c>
      <c r="E7" t="s">
        <v>18</v>
      </c>
      <c r="F7" t="str">
        <f>"201511007497"</f>
        <v>201511007497</v>
      </c>
      <c r="G7" t="s">
        <v>19</v>
      </c>
      <c r="H7" t="s">
        <v>20</v>
      </c>
      <c r="I7">
        <v>1028</v>
      </c>
      <c r="J7" t="s">
        <v>21</v>
      </c>
      <c r="M7">
        <v>1438</v>
      </c>
    </row>
    <row r="8" spans="1:13" ht="15">
      <c r="A8">
        <v>2</v>
      </c>
      <c r="B8">
        <v>5407</v>
      </c>
      <c r="C8" t="s">
        <v>22</v>
      </c>
      <c r="D8" t="s">
        <v>23</v>
      </c>
      <c r="E8" t="s">
        <v>24</v>
      </c>
      <c r="F8" t="str">
        <f>"201511021956"</f>
        <v>201511021956</v>
      </c>
      <c r="G8" t="s">
        <v>25</v>
      </c>
      <c r="H8" t="s">
        <v>26</v>
      </c>
      <c r="I8">
        <v>1033</v>
      </c>
      <c r="J8" t="s">
        <v>21</v>
      </c>
      <c r="L8" t="s">
        <v>27</v>
      </c>
      <c r="M8">
        <v>900</v>
      </c>
    </row>
    <row r="9" spans="1:13" ht="15">
      <c r="A9">
        <v>3</v>
      </c>
      <c r="B9">
        <v>1387</v>
      </c>
      <c r="C9" t="s">
        <v>28</v>
      </c>
      <c r="D9" t="s">
        <v>29</v>
      </c>
      <c r="E9" t="s">
        <v>30</v>
      </c>
      <c r="F9" t="str">
        <f>"201510004039"</f>
        <v>201510004039</v>
      </c>
      <c r="G9" t="s">
        <v>31</v>
      </c>
      <c r="H9" t="s">
        <v>26</v>
      </c>
      <c r="I9">
        <v>1005</v>
      </c>
      <c r="J9" t="s">
        <v>21</v>
      </c>
      <c r="M9">
        <v>1588</v>
      </c>
    </row>
    <row r="10" spans="1:13" ht="15">
      <c r="A10">
        <v>4</v>
      </c>
      <c r="B10">
        <v>4523</v>
      </c>
      <c r="C10" t="s">
        <v>32</v>
      </c>
      <c r="D10" t="s">
        <v>33</v>
      </c>
      <c r="E10" t="s">
        <v>34</v>
      </c>
      <c r="F10" t="str">
        <f>"201511016793"</f>
        <v>201511016793</v>
      </c>
      <c r="G10" t="s">
        <v>35</v>
      </c>
      <c r="H10" t="s">
        <v>26</v>
      </c>
      <c r="I10">
        <v>1052</v>
      </c>
      <c r="J10" t="s">
        <v>21</v>
      </c>
      <c r="M10">
        <v>1388</v>
      </c>
    </row>
    <row r="11" spans="1:13" ht="15">
      <c r="A11">
        <v>5</v>
      </c>
      <c r="B11">
        <v>2420</v>
      </c>
      <c r="C11" t="s">
        <v>36</v>
      </c>
      <c r="D11" t="s">
        <v>37</v>
      </c>
      <c r="E11" t="s">
        <v>38</v>
      </c>
      <c r="F11" t="str">
        <f>"201406006335"</f>
        <v>201406006335</v>
      </c>
      <c r="G11" t="s">
        <v>39</v>
      </c>
      <c r="H11" t="s">
        <v>26</v>
      </c>
      <c r="I11">
        <v>1054</v>
      </c>
      <c r="J11" t="s">
        <v>21</v>
      </c>
      <c r="K11">
        <v>6</v>
      </c>
      <c r="M11">
        <v>1288</v>
      </c>
    </row>
    <row r="12" spans="1:13" ht="15">
      <c r="A12">
        <v>6</v>
      </c>
      <c r="B12">
        <v>4109</v>
      </c>
      <c r="C12" t="s">
        <v>40</v>
      </c>
      <c r="D12" t="s">
        <v>41</v>
      </c>
      <c r="E12" t="s">
        <v>42</v>
      </c>
      <c r="F12" t="str">
        <f>"201511023005"</f>
        <v>201511023005</v>
      </c>
      <c r="G12" t="s">
        <v>43</v>
      </c>
      <c r="H12" t="s">
        <v>26</v>
      </c>
      <c r="I12">
        <v>1057</v>
      </c>
      <c r="J12" t="s">
        <v>21</v>
      </c>
      <c r="K12">
        <v>6</v>
      </c>
      <c r="M12">
        <v>1300</v>
      </c>
    </row>
    <row r="13" spans="1:13" ht="15">
      <c r="A13">
        <v>7</v>
      </c>
      <c r="B13">
        <v>7571</v>
      </c>
      <c r="C13" t="s">
        <v>44</v>
      </c>
      <c r="D13" t="s">
        <v>29</v>
      </c>
      <c r="E13" t="s">
        <v>45</v>
      </c>
      <c r="F13" t="str">
        <f>"201511006816"</f>
        <v>201511006816</v>
      </c>
      <c r="G13" t="s">
        <v>46</v>
      </c>
      <c r="H13" t="s">
        <v>26</v>
      </c>
      <c r="I13">
        <v>1047</v>
      </c>
      <c r="J13" t="s">
        <v>21</v>
      </c>
      <c r="K13">
        <v>6</v>
      </c>
      <c r="M13">
        <v>1188</v>
      </c>
    </row>
    <row r="14" spans="1:13" ht="15">
      <c r="A14">
        <v>8</v>
      </c>
      <c r="B14">
        <v>6513</v>
      </c>
      <c r="C14" t="s">
        <v>47</v>
      </c>
      <c r="D14" t="s">
        <v>48</v>
      </c>
      <c r="E14" t="s">
        <v>49</v>
      </c>
      <c r="F14" t="str">
        <f>"201511007315"</f>
        <v>201511007315</v>
      </c>
      <c r="G14" t="s">
        <v>50</v>
      </c>
      <c r="H14" t="s">
        <v>20</v>
      </c>
      <c r="I14">
        <v>1001</v>
      </c>
      <c r="J14" t="s">
        <v>21</v>
      </c>
      <c r="M14">
        <v>1588</v>
      </c>
    </row>
    <row r="15" spans="1:13" ht="15">
      <c r="A15">
        <v>9</v>
      </c>
      <c r="B15">
        <v>2026</v>
      </c>
      <c r="C15" t="s">
        <v>51</v>
      </c>
      <c r="D15" t="s">
        <v>52</v>
      </c>
      <c r="E15" t="s">
        <v>53</v>
      </c>
      <c r="F15" t="str">
        <f>"201511017199"</f>
        <v>201511017199</v>
      </c>
      <c r="G15" t="s">
        <v>54</v>
      </c>
      <c r="H15" t="s">
        <v>26</v>
      </c>
      <c r="I15">
        <v>1040</v>
      </c>
      <c r="J15" t="s">
        <v>21</v>
      </c>
      <c r="M15">
        <v>1588</v>
      </c>
    </row>
    <row r="16" spans="1:13" ht="15">
      <c r="A16">
        <v>10</v>
      </c>
      <c r="B16">
        <v>2684</v>
      </c>
      <c r="C16" t="s">
        <v>55</v>
      </c>
      <c r="D16" t="s">
        <v>56</v>
      </c>
      <c r="E16" t="s">
        <v>57</v>
      </c>
      <c r="F16" t="str">
        <f>"201511008272"</f>
        <v>201511008272</v>
      </c>
      <c r="G16" t="s">
        <v>58</v>
      </c>
      <c r="H16" t="s">
        <v>26</v>
      </c>
      <c r="I16">
        <v>1009</v>
      </c>
      <c r="J16" t="s">
        <v>21</v>
      </c>
      <c r="M16">
        <v>1538</v>
      </c>
    </row>
    <row r="17" spans="1:13" ht="15">
      <c r="A17">
        <v>11</v>
      </c>
      <c r="B17">
        <v>3537</v>
      </c>
      <c r="C17" t="s">
        <v>59</v>
      </c>
      <c r="D17" t="s">
        <v>60</v>
      </c>
      <c r="E17" t="s">
        <v>61</v>
      </c>
      <c r="F17" t="str">
        <f>"201511021758"</f>
        <v>201511021758</v>
      </c>
      <c r="G17" t="s">
        <v>58</v>
      </c>
      <c r="H17" t="s">
        <v>26</v>
      </c>
      <c r="I17">
        <v>1009</v>
      </c>
      <c r="J17" t="s">
        <v>21</v>
      </c>
      <c r="L17" t="s">
        <v>27</v>
      </c>
      <c r="M17">
        <v>1100</v>
      </c>
    </row>
    <row r="18" spans="1:13" ht="15">
      <c r="A18">
        <v>12</v>
      </c>
      <c r="B18">
        <v>519</v>
      </c>
      <c r="C18" t="s">
        <v>62</v>
      </c>
      <c r="D18" t="s">
        <v>17</v>
      </c>
      <c r="E18" t="s">
        <v>63</v>
      </c>
      <c r="F18" t="str">
        <f>"201510004792"</f>
        <v>201510004792</v>
      </c>
      <c r="G18" t="s">
        <v>64</v>
      </c>
      <c r="H18" t="s">
        <v>65</v>
      </c>
      <c r="I18">
        <v>1059</v>
      </c>
      <c r="J18" t="s">
        <v>21</v>
      </c>
      <c r="K18">
        <v>6</v>
      </c>
      <c r="M18">
        <v>1162</v>
      </c>
    </row>
    <row r="19" spans="1:13" ht="15">
      <c r="A19">
        <v>13</v>
      </c>
      <c r="B19">
        <v>2796</v>
      </c>
      <c r="C19" t="s">
        <v>66</v>
      </c>
      <c r="D19" t="s">
        <v>29</v>
      </c>
      <c r="E19" t="s">
        <v>67</v>
      </c>
      <c r="F19" t="str">
        <f>"201503000056"</f>
        <v>201503000056</v>
      </c>
      <c r="G19" t="s">
        <v>68</v>
      </c>
      <c r="H19" t="s">
        <v>26</v>
      </c>
      <c r="I19">
        <v>1016</v>
      </c>
      <c r="J19" t="s">
        <v>21</v>
      </c>
      <c r="K19">
        <v>6</v>
      </c>
      <c r="M19">
        <v>1224</v>
      </c>
    </row>
    <row r="20" spans="1:13" ht="15">
      <c r="A20">
        <v>14</v>
      </c>
      <c r="B20">
        <v>921</v>
      </c>
      <c r="C20" t="s">
        <v>69</v>
      </c>
      <c r="D20" t="s">
        <v>48</v>
      </c>
      <c r="E20" t="s">
        <v>70</v>
      </c>
      <c r="F20" t="str">
        <f>"201511004576"</f>
        <v>201511004576</v>
      </c>
      <c r="G20" t="s">
        <v>71</v>
      </c>
      <c r="H20" t="s">
        <v>72</v>
      </c>
      <c r="I20">
        <v>1025</v>
      </c>
      <c r="J20" t="s">
        <v>21</v>
      </c>
      <c r="M20">
        <v>1353</v>
      </c>
    </row>
    <row r="21" spans="1:13" ht="15">
      <c r="A21">
        <v>15</v>
      </c>
      <c r="B21">
        <v>2798</v>
      </c>
      <c r="C21" t="s">
        <v>73</v>
      </c>
      <c r="D21" t="s">
        <v>23</v>
      </c>
      <c r="E21" t="s">
        <v>74</v>
      </c>
      <c r="F21" t="str">
        <f>"201504004236"</f>
        <v>201504004236</v>
      </c>
      <c r="G21" t="s">
        <v>75</v>
      </c>
      <c r="H21" t="s">
        <v>26</v>
      </c>
      <c r="I21">
        <v>1038</v>
      </c>
      <c r="J21" t="s">
        <v>21</v>
      </c>
      <c r="L21" t="s">
        <v>27</v>
      </c>
      <c r="M21">
        <v>900</v>
      </c>
    </row>
    <row r="22" spans="1:13" ht="15">
      <c r="A22">
        <v>16</v>
      </c>
      <c r="B22">
        <v>1426</v>
      </c>
      <c r="C22" t="s">
        <v>76</v>
      </c>
      <c r="D22" t="s">
        <v>77</v>
      </c>
      <c r="E22" t="s">
        <v>78</v>
      </c>
      <c r="F22" t="str">
        <f>"201511006070"</f>
        <v>201511006070</v>
      </c>
      <c r="G22" t="s">
        <v>79</v>
      </c>
      <c r="H22" t="s">
        <v>20</v>
      </c>
      <c r="I22">
        <v>1012</v>
      </c>
      <c r="J22" t="s">
        <v>21</v>
      </c>
      <c r="M22">
        <v>1588</v>
      </c>
    </row>
    <row r="23" spans="1:13" ht="15">
      <c r="A23">
        <v>17</v>
      </c>
      <c r="B23">
        <v>5866</v>
      </c>
      <c r="C23" t="s">
        <v>80</v>
      </c>
      <c r="D23" t="s">
        <v>29</v>
      </c>
      <c r="E23" t="s">
        <v>81</v>
      </c>
      <c r="F23" t="str">
        <f>"201511016190"</f>
        <v>201511016190</v>
      </c>
      <c r="G23" t="s">
        <v>82</v>
      </c>
      <c r="H23" t="s">
        <v>26</v>
      </c>
      <c r="I23">
        <v>1044</v>
      </c>
      <c r="J23" t="s">
        <v>21</v>
      </c>
      <c r="L23" t="s">
        <v>27</v>
      </c>
      <c r="M23">
        <v>1300</v>
      </c>
    </row>
    <row r="24" spans="1:13" ht="15">
      <c r="A24">
        <v>18</v>
      </c>
      <c r="B24">
        <v>3753</v>
      </c>
      <c r="C24" t="s">
        <v>83</v>
      </c>
      <c r="D24" t="s">
        <v>84</v>
      </c>
      <c r="E24" t="s">
        <v>85</v>
      </c>
      <c r="F24" t="str">
        <f>"201511020951"</f>
        <v>201511020951</v>
      </c>
      <c r="G24" t="s">
        <v>86</v>
      </c>
      <c r="H24" t="s">
        <v>26</v>
      </c>
      <c r="I24">
        <v>1051</v>
      </c>
      <c r="J24" t="s">
        <v>21</v>
      </c>
      <c r="M24">
        <v>1388</v>
      </c>
    </row>
    <row r="25" spans="1:13" ht="15">
      <c r="A25">
        <v>19</v>
      </c>
      <c r="B25">
        <v>2704</v>
      </c>
      <c r="C25" t="s">
        <v>87</v>
      </c>
      <c r="D25" t="s">
        <v>88</v>
      </c>
      <c r="E25" t="s">
        <v>89</v>
      </c>
      <c r="F25" t="str">
        <f>"201502002552"</f>
        <v>201502002552</v>
      </c>
      <c r="G25" t="s">
        <v>46</v>
      </c>
      <c r="H25" t="s">
        <v>26</v>
      </c>
      <c r="I25">
        <v>1047</v>
      </c>
      <c r="J25" t="s">
        <v>21</v>
      </c>
      <c r="K25">
        <v>6</v>
      </c>
      <c r="L25" t="s">
        <v>27</v>
      </c>
      <c r="M25">
        <v>800</v>
      </c>
    </row>
    <row r="26" spans="1:13" ht="15">
      <c r="A26">
        <v>20</v>
      </c>
      <c r="B26">
        <v>4842</v>
      </c>
      <c r="C26" t="s">
        <v>90</v>
      </c>
      <c r="D26" t="s">
        <v>91</v>
      </c>
      <c r="E26" t="s">
        <v>92</v>
      </c>
      <c r="F26" t="str">
        <f>"201511009906"</f>
        <v>201511009906</v>
      </c>
      <c r="G26" t="s">
        <v>93</v>
      </c>
      <c r="H26" t="s">
        <v>72</v>
      </c>
      <c r="I26">
        <v>1003</v>
      </c>
      <c r="J26" t="s">
        <v>21</v>
      </c>
      <c r="M26">
        <v>1588</v>
      </c>
    </row>
    <row r="27" spans="1:13" ht="15">
      <c r="A27">
        <v>21</v>
      </c>
      <c r="B27">
        <v>4043</v>
      </c>
      <c r="C27" t="s">
        <v>94</v>
      </c>
      <c r="D27" t="s">
        <v>23</v>
      </c>
      <c r="E27" t="s">
        <v>95</v>
      </c>
      <c r="F27" t="str">
        <f>"201511015541"</f>
        <v>201511015541</v>
      </c>
      <c r="G27" t="s">
        <v>96</v>
      </c>
      <c r="H27" t="s">
        <v>26</v>
      </c>
      <c r="I27">
        <v>1039</v>
      </c>
      <c r="J27" t="s">
        <v>21</v>
      </c>
      <c r="L27" t="s">
        <v>27</v>
      </c>
      <c r="M27">
        <v>1000</v>
      </c>
    </row>
    <row r="28" spans="1:13" ht="15">
      <c r="A28">
        <v>22</v>
      </c>
      <c r="B28">
        <v>4286</v>
      </c>
      <c r="C28" t="s">
        <v>97</v>
      </c>
      <c r="D28" t="s">
        <v>98</v>
      </c>
      <c r="E28" t="s">
        <v>99</v>
      </c>
      <c r="F28" t="str">
        <f>"201511011582"</f>
        <v>201511011582</v>
      </c>
      <c r="G28" t="s">
        <v>58</v>
      </c>
      <c r="H28" t="s">
        <v>26</v>
      </c>
      <c r="I28">
        <v>1009</v>
      </c>
      <c r="J28" t="s">
        <v>21</v>
      </c>
      <c r="M28">
        <v>1488</v>
      </c>
    </row>
    <row r="29" spans="1:13" ht="15">
      <c r="A29">
        <v>23</v>
      </c>
      <c r="B29">
        <v>6449</v>
      </c>
      <c r="C29" t="s">
        <v>100</v>
      </c>
      <c r="D29" t="s">
        <v>23</v>
      </c>
      <c r="E29" t="s">
        <v>101</v>
      </c>
      <c r="F29" t="str">
        <f>"201510001481"</f>
        <v>201510001481</v>
      </c>
      <c r="G29" t="s">
        <v>102</v>
      </c>
      <c r="H29" t="s">
        <v>26</v>
      </c>
      <c r="I29">
        <v>1036</v>
      </c>
      <c r="J29" t="s">
        <v>21</v>
      </c>
      <c r="M29">
        <v>1388</v>
      </c>
    </row>
    <row r="30" spans="1:13" ht="15">
      <c r="A30">
        <v>24</v>
      </c>
      <c r="B30">
        <v>1229</v>
      </c>
      <c r="C30" t="s">
        <v>103</v>
      </c>
      <c r="D30" t="s">
        <v>104</v>
      </c>
      <c r="E30" t="s">
        <v>105</v>
      </c>
      <c r="F30" t="str">
        <f>"201510000965"</f>
        <v>201510000965</v>
      </c>
      <c r="G30" t="s">
        <v>75</v>
      </c>
      <c r="H30" t="s">
        <v>26</v>
      </c>
      <c r="I30">
        <v>1038</v>
      </c>
      <c r="J30" t="s">
        <v>21</v>
      </c>
      <c r="M30">
        <v>1388</v>
      </c>
    </row>
    <row r="31" spans="1:13" ht="15">
      <c r="A31">
        <v>25</v>
      </c>
      <c r="B31">
        <v>2705</v>
      </c>
      <c r="C31" t="s">
        <v>106</v>
      </c>
      <c r="D31" t="s">
        <v>107</v>
      </c>
      <c r="E31" t="s">
        <v>108</v>
      </c>
      <c r="F31" t="str">
        <f>"201510000954"</f>
        <v>201510000954</v>
      </c>
      <c r="G31" t="s">
        <v>58</v>
      </c>
      <c r="H31" t="s">
        <v>26</v>
      </c>
      <c r="I31">
        <v>1009</v>
      </c>
      <c r="J31" t="s">
        <v>21</v>
      </c>
      <c r="L31" t="s">
        <v>109</v>
      </c>
      <c r="M31">
        <v>525</v>
      </c>
    </row>
    <row r="32" spans="1:13" ht="15">
      <c r="A32">
        <v>26</v>
      </c>
      <c r="B32">
        <v>4846</v>
      </c>
      <c r="C32" t="s">
        <v>110</v>
      </c>
      <c r="D32" t="s">
        <v>111</v>
      </c>
      <c r="E32" t="s">
        <v>112</v>
      </c>
      <c r="F32" t="str">
        <f>"201511006330"</f>
        <v>201511006330</v>
      </c>
      <c r="G32" t="s">
        <v>35</v>
      </c>
      <c r="H32" t="s">
        <v>26</v>
      </c>
      <c r="I32">
        <v>1052</v>
      </c>
      <c r="J32" t="s">
        <v>21</v>
      </c>
      <c r="L32" t="s">
        <v>27</v>
      </c>
      <c r="M32">
        <v>1100</v>
      </c>
    </row>
    <row r="33" spans="1:13" ht="15">
      <c r="A33">
        <v>27</v>
      </c>
      <c r="B33">
        <v>1071</v>
      </c>
      <c r="C33" t="s">
        <v>113</v>
      </c>
      <c r="D33" t="s">
        <v>29</v>
      </c>
      <c r="E33" t="s">
        <v>114</v>
      </c>
      <c r="F33" t="str">
        <f>"201511014715"</f>
        <v>201511014715</v>
      </c>
      <c r="G33" t="s">
        <v>115</v>
      </c>
      <c r="H33" t="s">
        <v>26</v>
      </c>
      <c r="I33">
        <v>1024</v>
      </c>
      <c r="J33" t="s">
        <v>21</v>
      </c>
      <c r="M33">
        <v>1606</v>
      </c>
    </row>
    <row r="34" spans="1:13" ht="15">
      <c r="A34">
        <v>28</v>
      </c>
      <c r="B34">
        <v>5730</v>
      </c>
      <c r="C34" t="s">
        <v>116</v>
      </c>
      <c r="D34" t="s">
        <v>23</v>
      </c>
      <c r="E34" t="s">
        <v>117</v>
      </c>
      <c r="F34" t="str">
        <f>"201511020999"</f>
        <v>201511020999</v>
      </c>
      <c r="G34" t="s">
        <v>118</v>
      </c>
      <c r="H34" t="s">
        <v>26</v>
      </c>
      <c r="I34">
        <v>1021</v>
      </c>
      <c r="J34" t="s">
        <v>21</v>
      </c>
      <c r="M34">
        <v>1588</v>
      </c>
    </row>
    <row r="35" spans="1:13" ht="15">
      <c r="A35">
        <v>29</v>
      </c>
      <c r="B35">
        <v>3077</v>
      </c>
      <c r="C35" t="s">
        <v>119</v>
      </c>
      <c r="D35" t="s">
        <v>120</v>
      </c>
      <c r="E35" t="s">
        <v>121</v>
      </c>
      <c r="F35" t="str">
        <f>"201511016221"</f>
        <v>201511016221</v>
      </c>
      <c r="G35" t="s">
        <v>122</v>
      </c>
      <c r="H35" t="s">
        <v>26</v>
      </c>
      <c r="I35">
        <v>1050</v>
      </c>
      <c r="J35" t="s">
        <v>21</v>
      </c>
      <c r="M35">
        <v>1445</v>
      </c>
    </row>
    <row r="36" spans="1:13" ht="15">
      <c r="A36">
        <v>30</v>
      </c>
      <c r="B36">
        <v>2375</v>
      </c>
      <c r="C36" t="s">
        <v>123</v>
      </c>
      <c r="D36" t="s">
        <v>120</v>
      </c>
      <c r="E36" t="s">
        <v>124</v>
      </c>
      <c r="F36" t="str">
        <f>"201510001697"</f>
        <v>201510001697</v>
      </c>
      <c r="G36" t="s">
        <v>125</v>
      </c>
      <c r="H36" t="s">
        <v>26</v>
      </c>
      <c r="I36">
        <v>1022</v>
      </c>
      <c r="J36" t="s">
        <v>21</v>
      </c>
      <c r="L36" t="s">
        <v>27</v>
      </c>
      <c r="M36">
        <v>1050</v>
      </c>
    </row>
    <row r="37" spans="1:13" ht="15">
      <c r="A37">
        <v>31</v>
      </c>
      <c r="B37">
        <v>3601</v>
      </c>
      <c r="C37" t="s">
        <v>126</v>
      </c>
      <c r="D37" t="s">
        <v>17</v>
      </c>
      <c r="E37" t="s">
        <v>127</v>
      </c>
      <c r="F37" t="str">
        <f>"200907000212"</f>
        <v>200907000212</v>
      </c>
      <c r="G37" t="s">
        <v>96</v>
      </c>
      <c r="H37" t="s">
        <v>26</v>
      </c>
      <c r="I37">
        <v>1039</v>
      </c>
      <c r="J37" t="s">
        <v>21</v>
      </c>
      <c r="L37" t="s">
        <v>27</v>
      </c>
      <c r="M37">
        <v>1050</v>
      </c>
    </row>
    <row r="38" spans="1:13" ht="15">
      <c r="A38">
        <v>32</v>
      </c>
      <c r="B38">
        <v>4698</v>
      </c>
      <c r="C38" t="s">
        <v>128</v>
      </c>
      <c r="D38" t="s">
        <v>33</v>
      </c>
      <c r="E38" t="s">
        <v>129</v>
      </c>
      <c r="F38" t="str">
        <f>"201511013333"</f>
        <v>201511013333</v>
      </c>
      <c r="G38" t="s">
        <v>130</v>
      </c>
      <c r="H38" t="s">
        <v>65</v>
      </c>
      <c r="I38">
        <v>1015</v>
      </c>
      <c r="J38" t="s">
        <v>21</v>
      </c>
      <c r="M38">
        <v>1588</v>
      </c>
    </row>
    <row r="39" spans="1:13" ht="15">
      <c r="A39">
        <v>33</v>
      </c>
      <c r="B39">
        <v>13</v>
      </c>
      <c r="C39" t="s">
        <v>131</v>
      </c>
      <c r="D39" t="s">
        <v>132</v>
      </c>
      <c r="E39" t="s">
        <v>133</v>
      </c>
      <c r="F39" t="str">
        <f>"201510000447"</f>
        <v>201510000447</v>
      </c>
      <c r="G39" t="s">
        <v>25</v>
      </c>
      <c r="H39" t="s">
        <v>26</v>
      </c>
      <c r="I39">
        <v>1033</v>
      </c>
      <c r="J39" t="s">
        <v>21</v>
      </c>
      <c r="M39">
        <v>1338</v>
      </c>
    </row>
    <row r="40" spans="1:13" ht="15">
      <c r="A40">
        <v>34</v>
      </c>
      <c r="B40">
        <v>3594</v>
      </c>
      <c r="C40" t="s">
        <v>134</v>
      </c>
      <c r="D40" t="s">
        <v>77</v>
      </c>
      <c r="E40" t="s">
        <v>135</v>
      </c>
      <c r="F40" t="str">
        <f>"201402008734"</f>
        <v>201402008734</v>
      </c>
      <c r="G40" t="s">
        <v>96</v>
      </c>
      <c r="H40" t="s">
        <v>26</v>
      </c>
      <c r="I40">
        <v>1039</v>
      </c>
      <c r="J40" t="s">
        <v>21</v>
      </c>
      <c r="M40">
        <v>1388</v>
      </c>
    </row>
    <row r="41" spans="1:13" ht="15">
      <c r="A41">
        <v>35</v>
      </c>
      <c r="B41">
        <v>3110</v>
      </c>
      <c r="C41" t="s">
        <v>136</v>
      </c>
      <c r="D41" t="s">
        <v>137</v>
      </c>
      <c r="E41" t="s">
        <v>138</v>
      </c>
      <c r="F41" t="str">
        <f>"201502002856"</f>
        <v>201502002856</v>
      </c>
      <c r="G41" t="s">
        <v>54</v>
      </c>
      <c r="H41" t="s">
        <v>20</v>
      </c>
      <c r="I41">
        <v>1030</v>
      </c>
      <c r="J41" t="s">
        <v>21</v>
      </c>
      <c r="M41">
        <v>1338</v>
      </c>
    </row>
    <row r="42" spans="1:13" ht="15">
      <c r="A42">
        <v>36</v>
      </c>
      <c r="B42">
        <v>7531</v>
      </c>
      <c r="C42" t="s">
        <v>139</v>
      </c>
      <c r="D42" t="s">
        <v>140</v>
      </c>
      <c r="E42" t="s">
        <v>141</v>
      </c>
      <c r="F42" t="str">
        <f>"201511008883"</f>
        <v>201511008883</v>
      </c>
      <c r="G42" t="s">
        <v>142</v>
      </c>
      <c r="H42" t="s">
        <v>26</v>
      </c>
      <c r="I42">
        <v>1056</v>
      </c>
      <c r="J42" t="s">
        <v>21</v>
      </c>
      <c r="K42">
        <v>6</v>
      </c>
      <c r="M42">
        <v>1188</v>
      </c>
    </row>
    <row r="43" spans="1:13" ht="15">
      <c r="A43">
        <v>37</v>
      </c>
      <c r="B43">
        <v>7253</v>
      </c>
      <c r="C43" t="s">
        <v>143</v>
      </c>
      <c r="D43" t="s">
        <v>144</v>
      </c>
      <c r="E43" t="s">
        <v>145</v>
      </c>
      <c r="F43" t="str">
        <f>"201510001343"</f>
        <v>201510001343</v>
      </c>
      <c r="G43" t="s">
        <v>146</v>
      </c>
      <c r="H43" t="s">
        <v>20</v>
      </c>
      <c r="I43">
        <v>1031</v>
      </c>
      <c r="J43" t="s">
        <v>21</v>
      </c>
      <c r="M43">
        <v>1388</v>
      </c>
    </row>
    <row r="44" spans="1:13" ht="15">
      <c r="A44">
        <v>38</v>
      </c>
      <c r="B44">
        <v>5065</v>
      </c>
      <c r="C44" t="s">
        <v>147</v>
      </c>
      <c r="D44" t="s">
        <v>29</v>
      </c>
      <c r="E44" t="s">
        <v>148</v>
      </c>
      <c r="F44" t="str">
        <f>"201511012406"</f>
        <v>201511012406</v>
      </c>
      <c r="G44" t="s">
        <v>149</v>
      </c>
      <c r="H44" t="s">
        <v>20</v>
      </c>
      <c r="I44">
        <v>1007</v>
      </c>
      <c r="J44" t="s">
        <v>21</v>
      </c>
      <c r="M44">
        <v>1438</v>
      </c>
    </row>
    <row r="45" spans="1:13" ht="15">
      <c r="A45">
        <v>39</v>
      </c>
      <c r="B45">
        <v>6979</v>
      </c>
      <c r="C45" t="s">
        <v>150</v>
      </c>
      <c r="D45" t="s">
        <v>144</v>
      </c>
      <c r="E45" t="s">
        <v>151</v>
      </c>
      <c r="F45" t="str">
        <f>"200712006039"</f>
        <v>200712006039</v>
      </c>
      <c r="G45" t="s">
        <v>152</v>
      </c>
      <c r="H45" t="s">
        <v>26</v>
      </c>
      <c r="I45">
        <v>1011</v>
      </c>
      <c r="J45" t="s">
        <v>21</v>
      </c>
      <c r="K45">
        <v>6</v>
      </c>
      <c r="M45">
        <v>1288</v>
      </c>
    </row>
    <row r="46" spans="1:13" ht="15">
      <c r="A46">
        <v>40</v>
      </c>
      <c r="B46">
        <v>1895</v>
      </c>
      <c r="C46" t="s">
        <v>153</v>
      </c>
      <c r="D46" t="s">
        <v>23</v>
      </c>
      <c r="E46" t="s">
        <v>154</v>
      </c>
      <c r="F46" t="str">
        <f>"201511009955"</f>
        <v>201511009955</v>
      </c>
      <c r="G46" t="s">
        <v>58</v>
      </c>
      <c r="H46" t="s">
        <v>26</v>
      </c>
      <c r="I46">
        <v>1009</v>
      </c>
      <c r="J46" t="s">
        <v>21</v>
      </c>
      <c r="M46">
        <v>1443</v>
      </c>
    </row>
    <row r="47" spans="1:13" ht="15">
      <c r="A47">
        <v>41</v>
      </c>
      <c r="B47">
        <v>3495</v>
      </c>
      <c r="C47" t="s">
        <v>155</v>
      </c>
      <c r="D47" t="s">
        <v>77</v>
      </c>
      <c r="E47" t="s">
        <v>156</v>
      </c>
      <c r="F47" t="str">
        <f>"201012000137"</f>
        <v>201012000137</v>
      </c>
      <c r="G47" t="s">
        <v>157</v>
      </c>
      <c r="H47" t="s">
        <v>158</v>
      </c>
      <c r="I47">
        <v>1002</v>
      </c>
      <c r="J47" t="s">
        <v>21</v>
      </c>
      <c r="K47">
        <v>6</v>
      </c>
      <c r="M47">
        <v>913</v>
      </c>
    </row>
    <row r="48" spans="1:13" ht="15">
      <c r="A48">
        <v>42</v>
      </c>
      <c r="B48">
        <v>2513</v>
      </c>
      <c r="C48" t="s">
        <v>159</v>
      </c>
      <c r="D48" t="s">
        <v>160</v>
      </c>
      <c r="E48" t="s">
        <v>161</v>
      </c>
      <c r="F48" t="str">
        <f>"201511019836"</f>
        <v>201511019836</v>
      </c>
      <c r="G48" t="s">
        <v>19</v>
      </c>
      <c r="H48" t="s">
        <v>26</v>
      </c>
      <c r="I48">
        <v>1034</v>
      </c>
      <c r="J48" t="s">
        <v>21</v>
      </c>
      <c r="L48" t="s">
        <v>27</v>
      </c>
      <c r="M48">
        <v>900</v>
      </c>
    </row>
    <row r="49" spans="1:13" ht="15">
      <c r="A49">
        <v>43</v>
      </c>
      <c r="B49">
        <v>5538</v>
      </c>
      <c r="C49" t="s">
        <v>162</v>
      </c>
      <c r="D49" t="s">
        <v>163</v>
      </c>
      <c r="E49" t="s">
        <v>164</v>
      </c>
      <c r="F49" t="str">
        <f>"201511021106"</f>
        <v>201511021106</v>
      </c>
      <c r="G49" t="s">
        <v>165</v>
      </c>
      <c r="H49" t="s">
        <v>166</v>
      </c>
      <c r="I49">
        <v>1061</v>
      </c>
      <c r="J49" t="s">
        <v>21</v>
      </c>
      <c r="M49">
        <v>1488</v>
      </c>
    </row>
    <row r="50" spans="1:13" ht="15">
      <c r="A50">
        <v>44</v>
      </c>
      <c r="B50">
        <v>1248</v>
      </c>
      <c r="C50" t="s">
        <v>167</v>
      </c>
      <c r="D50" t="s">
        <v>98</v>
      </c>
      <c r="E50" t="s">
        <v>168</v>
      </c>
      <c r="F50" t="str">
        <f>"201510005121"</f>
        <v>201510005121</v>
      </c>
      <c r="G50" t="s">
        <v>149</v>
      </c>
      <c r="H50" t="s">
        <v>26</v>
      </c>
      <c r="I50">
        <v>1010</v>
      </c>
      <c r="J50" t="s">
        <v>21</v>
      </c>
      <c r="L50" t="s">
        <v>27</v>
      </c>
      <c r="M50">
        <v>1000</v>
      </c>
    </row>
    <row r="51" spans="1:13" ht="15">
      <c r="A51">
        <v>45</v>
      </c>
      <c r="B51">
        <v>7254</v>
      </c>
      <c r="C51" t="s">
        <v>169</v>
      </c>
      <c r="D51" t="s">
        <v>170</v>
      </c>
      <c r="E51" t="s">
        <v>171</v>
      </c>
      <c r="F51" t="str">
        <f>"201511005204"</f>
        <v>201511005204</v>
      </c>
      <c r="G51" t="s">
        <v>86</v>
      </c>
      <c r="H51" t="s">
        <v>172</v>
      </c>
      <c r="I51">
        <v>1053</v>
      </c>
      <c r="J51" t="s">
        <v>21</v>
      </c>
      <c r="M51">
        <v>1746</v>
      </c>
    </row>
    <row r="52" spans="1:13" ht="15">
      <c r="A52">
        <v>46</v>
      </c>
      <c r="B52">
        <v>5929</v>
      </c>
      <c r="C52" t="s">
        <v>173</v>
      </c>
      <c r="D52" t="s">
        <v>37</v>
      </c>
      <c r="E52" t="s">
        <v>174</v>
      </c>
      <c r="F52" t="str">
        <f>"201511024214"</f>
        <v>201511024214</v>
      </c>
      <c r="G52" t="s">
        <v>175</v>
      </c>
      <c r="H52" t="s">
        <v>26</v>
      </c>
      <c r="I52">
        <v>1037</v>
      </c>
      <c r="J52" t="s">
        <v>21</v>
      </c>
      <c r="M52">
        <v>1388</v>
      </c>
    </row>
    <row r="53" spans="1:13" ht="15">
      <c r="A53">
        <v>47</v>
      </c>
      <c r="B53">
        <v>4266</v>
      </c>
      <c r="C53" t="s">
        <v>176</v>
      </c>
      <c r="D53" t="s">
        <v>177</v>
      </c>
      <c r="E53" t="s">
        <v>178</v>
      </c>
      <c r="F53" t="str">
        <f>"201511017207"</f>
        <v>201511017207</v>
      </c>
      <c r="G53" t="s">
        <v>64</v>
      </c>
      <c r="H53" t="s">
        <v>26</v>
      </c>
      <c r="I53">
        <v>1058</v>
      </c>
      <c r="J53" t="s">
        <v>21</v>
      </c>
      <c r="K53">
        <v>6</v>
      </c>
      <c r="M53">
        <v>1088</v>
      </c>
    </row>
    <row r="54" spans="1:13" ht="15">
      <c r="A54">
        <v>48</v>
      </c>
      <c r="B54">
        <v>2417</v>
      </c>
      <c r="C54" t="s">
        <v>179</v>
      </c>
      <c r="D54" t="s">
        <v>77</v>
      </c>
      <c r="E54" t="s">
        <v>180</v>
      </c>
      <c r="F54" t="str">
        <f>"201511011058"</f>
        <v>201511011058</v>
      </c>
      <c r="G54" t="s">
        <v>175</v>
      </c>
      <c r="H54" t="s">
        <v>20</v>
      </c>
      <c r="I54">
        <v>1032</v>
      </c>
      <c r="J54" t="s">
        <v>21</v>
      </c>
      <c r="L54" t="s">
        <v>27</v>
      </c>
      <c r="M54">
        <v>1000</v>
      </c>
    </row>
    <row r="55" spans="1:13" ht="15">
      <c r="A55">
        <v>49</v>
      </c>
      <c r="B55">
        <v>2674</v>
      </c>
      <c r="C55" t="s">
        <v>181</v>
      </c>
      <c r="D55" t="s">
        <v>182</v>
      </c>
      <c r="E55" t="s">
        <v>183</v>
      </c>
      <c r="F55" t="str">
        <f>"201511013814"</f>
        <v>201511013814</v>
      </c>
      <c r="G55" t="s">
        <v>184</v>
      </c>
      <c r="H55" t="s">
        <v>26</v>
      </c>
      <c r="I55">
        <v>1035</v>
      </c>
      <c r="J55" t="s">
        <v>21</v>
      </c>
      <c r="M55">
        <v>1338</v>
      </c>
    </row>
    <row r="56" spans="1:13" ht="15">
      <c r="A56">
        <v>50</v>
      </c>
      <c r="B56">
        <v>3791</v>
      </c>
      <c r="C56" t="s">
        <v>185</v>
      </c>
      <c r="D56" t="s">
        <v>170</v>
      </c>
      <c r="E56" t="s">
        <v>186</v>
      </c>
      <c r="F56" t="str">
        <f>"201511018692"</f>
        <v>201511018692</v>
      </c>
      <c r="G56" t="s">
        <v>58</v>
      </c>
      <c r="H56" t="s">
        <v>26</v>
      </c>
      <c r="I56">
        <v>1009</v>
      </c>
      <c r="J56" t="s">
        <v>21</v>
      </c>
      <c r="L56" t="s">
        <v>27</v>
      </c>
      <c r="M56">
        <v>1150</v>
      </c>
    </row>
    <row r="57" spans="1:13" ht="15">
      <c r="A57">
        <v>51</v>
      </c>
      <c r="B57">
        <v>1443</v>
      </c>
      <c r="C57" t="s">
        <v>187</v>
      </c>
      <c r="D57" t="s">
        <v>33</v>
      </c>
      <c r="E57" t="s">
        <v>188</v>
      </c>
      <c r="F57" t="str">
        <f>"201511016079"</f>
        <v>201511016079</v>
      </c>
      <c r="G57" t="s">
        <v>31</v>
      </c>
      <c r="H57" t="s">
        <v>20</v>
      </c>
      <c r="I57">
        <v>1004</v>
      </c>
      <c r="J57" t="s">
        <v>21</v>
      </c>
      <c r="M57">
        <v>1488</v>
      </c>
    </row>
    <row r="58" spans="1:13" ht="15">
      <c r="A58">
        <v>52</v>
      </c>
      <c r="B58">
        <v>7252</v>
      </c>
      <c r="C58" t="s">
        <v>189</v>
      </c>
      <c r="D58" t="s">
        <v>23</v>
      </c>
      <c r="E58" t="s">
        <v>190</v>
      </c>
      <c r="F58" t="str">
        <f>"201511005179"</f>
        <v>201511005179</v>
      </c>
      <c r="G58" t="s">
        <v>191</v>
      </c>
      <c r="H58" t="s">
        <v>72</v>
      </c>
      <c r="I58">
        <v>1026</v>
      </c>
      <c r="J58" t="s">
        <v>21</v>
      </c>
      <c r="L58" t="s">
        <v>27</v>
      </c>
      <c r="M58">
        <v>950</v>
      </c>
    </row>
    <row r="59" spans="1:13" ht="15">
      <c r="A59">
        <v>53</v>
      </c>
      <c r="B59">
        <v>2977</v>
      </c>
      <c r="C59" t="s">
        <v>192</v>
      </c>
      <c r="D59" t="s">
        <v>41</v>
      </c>
      <c r="E59" t="s">
        <v>193</v>
      </c>
      <c r="F59" t="str">
        <f>"201511005044"</f>
        <v>201511005044</v>
      </c>
      <c r="G59" t="s">
        <v>118</v>
      </c>
      <c r="H59" t="s">
        <v>26</v>
      </c>
      <c r="I59">
        <v>1021</v>
      </c>
      <c r="J59" t="s">
        <v>21</v>
      </c>
      <c r="M59">
        <v>1588</v>
      </c>
    </row>
    <row r="60" spans="1:13" ht="15">
      <c r="A60">
        <v>54</v>
      </c>
      <c r="B60">
        <v>3723</v>
      </c>
      <c r="C60" t="s">
        <v>194</v>
      </c>
      <c r="D60" t="s">
        <v>182</v>
      </c>
      <c r="E60" t="s">
        <v>195</v>
      </c>
      <c r="F60" t="str">
        <f>"201511017042"</f>
        <v>201511017042</v>
      </c>
      <c r="G60" t="s">
        <v>82</v>
      </c>
      <c r="H60" t="s">
        <v>20</v>
      </c>
      <c r="I60">
        <v>1042</v>
      </c>
      <c r="J60" t="s">
        <v>21</v>
      </c>
      <c r="M60">
        <v>1625</v>
      </c>
    </row>
    <row r="61" spans="1:13" ht="15">
      <c r="A61">
        <v>55</v>
      </c>
      <c r="B61">
        <v>1320</v>
      </c>
      <c r="C61" t="s">
        <v>196</v>
      </c>
      <c r="D61" t="s">
        <v>170</v>
      </c>
      <c r="E61" t="s">
        <v>197</v>
      </c>
      <c r="F61" t="str">
        <f>"201511016536"</f>
        <v>201511016536</v>
      </c>
      <c r="G61" t="s">
        <v>198</v>
      </c>
      <c r="H61" t="s">
        <v>20</v>
      </c>
      <c r="I61">
        <v>1055</v>
      </c>
      <c r="J61" t="s">
        <v>21</v>
      </c>
      <c r="K61">
        <v>6</v>
      </c>
      <c r="M61">
        <v>1388</v>
      </c>
    </row>
    <row r="62" spans="1:13" ht="15">
      <c r="A62">
        <v>56</v>
      </c>
      <c r="B62">
        <v>5349</v>
      </c>
      <c r="C62" t="s">
        <v>199</v>
      </c>
      <c r="D62" t="s">
        <v>177</v>
      </c>
      <c r="E62" t="s">
        <v>200</v>
      </c>
      <c r="F62" t="str">
        <f>"201411001045"</f>
        <v>201411001045</v>
      </c>
      <c r="G62" t="s">
        <v>125</v>
      </c>
      <c r="H62" t="s">
        <v>26</v>
      </c>
      <c r="I62">
        <v>1022</v>
      </c>
      <c r="J62" t="s">
        <v>21</v>
      </c>
      <c r="M62">
        <v>1638</v>
      </c>
    </row>
    <row r="63" spans="1:13" ht="15">
      <c r="A63">
        <v>57</v>
      </c>
      <c r="B63">
        <v>506</v>
      </c>
      <c r="C63" t="s">
        <v>201</v>
      </c>
      <c r="D63" t="s">
        <v>29</v>
      </c>
      <c r="E63" t="s">
        <v>202</v>
      </c>
      <c r="F63" t="str">
        <f>"200907000049"</f>
        <v>200907000049</v>
      </c>
      <c r="G63" t="s">
        <v>203</v>
      </c>
      <c r="H63" t="s">
        <v>172</v>
      </c>
      <c r="I63">
        <v>1017</v>
      </c>
      <c r="J63" t="s">
        <v>21</v>
      </c>
      <c r="K63">
        <v>6</v>
      </c>
      <c r="M63">
        <v>1188</v>
      </c>
    </row>
    <row r="64" spans="1:13" ht="15">
      <c r="A64">
        <v>58</v>
      </c>
      <c r="B64">
        <v>1718</v>
      </c>
      <c r="C64" t="s">
        <v>204</v>
      </c>
      <c r="D64" t="s">
        <v>23</v>
      </c>
      <c r="E64" t="s">
        <v>205</v>
      </c>
      <c r="F64" t="str">
        <f>"201511010541"</f>
        <v>201511010541</v>
      </c>
      <c r="G64" t="s">
        <v>19</v>
      </c>
      <c r="H64" t="s">
        <v>26</v>
      </c>
      <c r="I64">
        <v>1034</v>
      </c>
      <c r="J64" t="s">
        <v>21</v>
      </c>
      <c r="M64">
        <v>1338</v>
      </c>
    </row>
    <row r="65" spans="1:13" ht="15">
      <c r="A65">
        <v>59</v>
      </c>
      <c r="B65">
        <v>3177</v>
      </c>
      <c r="C65" t="s">
        <v>206</v>
      </c>
      <c r="D65" t="s">
        <v>144</v>
      </c>
      <c r="E65" t="s">
        <v>207</v>
      </c>
      <c r="F65" t="str">
        <f>"201511017172"</f>
        <v>201511017172</v>
      </c>
      <c r="G65" t="s">
        <v>71</v>
      </c>
      <c r="H65" t="s">
        <v>72</v>
      </c>
      <c r="I65">
        <v>1025</v>
      </c>
      <c r="J65" t="s">
        <v>21</v>
      </c>
      <c r="M65">
        <v>1413</v>
      </c>
    </row>
    <row r="66" spans="1:13" ht="15">
      <c r="A66">
        <v>60</v>
      </c>
      <c r="B66">
        <v>1730</v>
      </c>
      <c r="C66" t="s">
        <v>208</v>
      </c>
      <c r="D66" t="s">
        <v>209</v>
      </c>
      <c r="E66" t="s">
        <v>210</v>
      </c>
      <c r="F66" t="str">
        <f>"201511011757"</f>
        <v>201511011757</v>
      </c>
      <c r="G66" t="s">
        <v>130</v>
      </c>
      <c r="H66" t="s">
        <v>26</v>
      </c>
      <c r="I66">
        <v>1013</v>
      </c>
      <c r="J66" t="s">
        <v>21</v>
      </c>
      <c r="M66">
        <v>1688</v>
      </c>
    </row>
    <row r="67" spans="1:13" ht="15">
      <c r="A67">
        <v>61</v>
      </c>
      <c r="B67">
        <v>522</v>
      </c>
      <c r="C67" t="s">
        <v>211</v>
      </c>
      <c r="D67" t="s">
        <v>37</v>
      </c>
      <c r="E67" t="s">
        <v>212</v>
      </c>
      <c r="F67" t="str">
        <f>"201510001828"</f>
        <v>201510001828</v>
      </c>
      <c r="G67" t="s">
        <v>102</v>
      </c>
      <c r="H67" t="s">
        <v>26</v>
      </c>
      <c r="I67">
        <v>1036</v>
      </c>
      <c r="J67" t="s">
        <v>21</v>
      </c>
      <c r="L67" t="s">
        <v>27</v>
      </c>
      <c r="M67">
        <v>1000</v>
      </c>
    </row>
    <row r="68" spans="1:13" ht="15">
      <c r="A68">
        <v>62</v>
      </c>
      <c r="B68">
        <v>2110</v>
      </c>
      <c r="C68" t="s">
        <v>213</v>
      </c>
      <c r="D68" t="s">
        <v>163</v>
      </c>
      <c r="E68" t="s">
        <v>214</v>
      </c>
      <c r="F68" t="str">
        <f>"201511006040"</f>
        <v>201511006040</v>
      </c>
      <c r="G68" t="s">
        <v>175</v>
      </c>
      <c r="H68" t="s">
        <v>20</v>
      </c>
      <c r="I68">
        <v>1032</v>
      </c>
      <c r="J68" t="s">
        <v>21</v>
      </c>
      <c r="M68">
        <v>1438</v>
      </c>
    </row>
    <row r="69" spans="1:13" ht="15">
      <c r="A69">
        <v>63</v>
      </c>
      <c r="B69">
        <v>5954</v>
      </c>
      <c r="C69" t="s">
        <v>215</v>
      </c>
      <c r="D69" t="s">
        <v>144</v>
      </c>
      <c r="E69" t="s">
        <v>216</v>
      </c>
      <c r="F69" t="str">
        <f>"201511022822"</f>
        <v>201511022822</v>
      </c>
      <c r="G69" t="s">
        <v>217</v>
      </c>
      <c r="H69" t="s">
        <v>26</v>
      </c>
      <c r="I69">
        <v>1008</v>
      </c>
      <c r="J69" t="s">
        <v>21</v>
      </c>
      <c r="L69" t="s">
        <v>27</v>
      </c>
      <c r="M69">
        <v>1100</v>
      </c>
    </row>
    <row r="70" spans="1:13" ht="15">
      <c r="A70">
        <v>64</v>
      </c>
      <c r="B70">
        <v>7773</v>
      </c>
      <c r="C70" t="s">
        <v>218</v>
      </c>
      <c r="D70" t="s">
        <v>23</v>
      </c>
      <c r="E70" t="s">
        <v>219</v>
      </c>
      <c r="F70" t="str">
        <f>"201511010831"</f>
        <v>201511010831</v>
      </c>
      <c r="G70" t="s">
        <v>217</v>
      </c>
      <c r="H70" t="s">
        <v>20</v>
      </c>
      <c r="I70">
        <v>1006</v>
      </c>
      <c r="J70" t="s">
        <v>21</v>
      </c>
      <c r="M70">
        <v>1488</v>
      </c>
    </row>
    <row r="71" spans="1:13" ht="15">
      <c r="A71">
        <v>65</v>
      </c>
      <c r="B71">
        <v>3334</v>
      </c>
      <c r="C71" t="s">
        <v>220</v>
      </c>
      <c r="D71" t="s">
        <v>88</v>
      </c>
      <c r="E71" t="s">
        <v>221</v>
      </c>
      <c r="F71" t="str">
        <f>"201511006514"</f>
        <v>201511006514</v>
      </c>
      <c r="G71" t="s">
        <v>222</v>
      </c>
      <c r="H71" t="s">
        <v>26</v>
      </c>
      <c r="I71">
        <v>1062</v>
      </c>
      <c r="J71" t="s">
        <v>21</v>
      </c>
      <c r="M71">
        <v>1538</v>
      </c>
    </row>
    <row r="72" spans="1:13" ht="15">
      <c r="A72">
        <v>66</v>
      </c>
      <c r="B72">
        <v>3348</v>
      </c>
      <c r="C72" t="s">
        <v>223</v>
      </c>
      <c r="D72" t="s">
        <v>41</v>
      </c>
      <c r="E72" t="s">
        <v>224</v>
      </c>
      <c r="F72" t="str">
        <f>"201511004665"</f>
        <v>201511004665</v>
      </c>
      <c r="G72" t="s">
        <v>225</v>
      </c>
      <c r="H72" t="s">
        <v>26</v>
      </c>
      <c r="I72">
        <v>1041</v>
      </c>
      <c r="J72" t="s">
        <v>21</v>
      </c>
      <c r="M72">
        <v>1338</v>
      </c>
    </row>
    <row r="73" spans="1:13" ht="15">
      <c r="A73">
        <v>67</v>
      </c>
      <c r="B73">
        <v>5026</v>
      </c>
      <c r="C73" t="s">
        <v>226</v>
      </c>
      <c r="D73" t="s">
        <v>29</v>
      </c>
      <c r="E73" t="s">
        <v>227</v>
      </c>
      <c r="F73" t="str">
        <f>"200908000035"</f>
        <v>200908000035</v>
      </c>
      <c r="G73" t="s">
        <v>93</v>
      </c>
      <c r="H73" t="s">
        <v>72</v>
      </c>
      <c r="I73">
        <v>1003</v>
      </c>
      <c r="J73" t="s">
        <v>21</v>
      </c>
      <c r="L73" t="s">
        <v>27</v>
      </c>
      <c r="M73">
        <v>1000</v>
      </c>
    </row>
    <row r="74" spans="1:13" ht="15">
      <c r="A74">
        <v>68</v>
      </c>
      <c r="B74">
        <v>6843</v>
      </c>
      <c r="C74" t="s">
        <v>228</v>
      </c>
      <c r="D74" t="s">
        <v>229</v>
      </c>
      <c r="E74" t="s">
        <v>230</v>
      </c>
      <c r="F74" t="str">
        <f>"201510003176"</f>
        <v>201510003176</v>
      </c>
      <c r="G74" t="s">
        <v>217</v>
      </c>
      <c r="H74" t="s">
        <v>26</v>
      </c>
      <c r="I74">
        <v>1008</v>
      </c>
      <c r="J74" t="s">
        <v>21</v>
      </c>
      <c r="M74">
        <v>1988</v>
      </c>
    </row>
    <row r="75" spans="1:13" ht="15">
      <c r="A75">
        <v>69</v>
      </c>
      <c r="B75">
        <v>4485</v>
      </c>
      <c r="C75" t="s">
        <v>231</v>
      </c>
      <c r="D75" t="s">
        <v>17</v>
      </c>
      <c r="E75" t="s">
        <v>232</v>
      </c>
      <c r="F75" t="str">
        <f>"201511021611"</f>
        <v>201511021611</v>
      </c>
      <c r="G75" t="s">
        <v>146</v>
      </c>
      <c r="H75" t="s">
        <v>20</v>
      </c>
      <c r="I75">
        <v>1031</v>
      </c>
      <c r="J75" t="s">
        <v>21</v>
      </c>
      <c r="L75" t="s">
        <v>27</v>
      </c>
      <c r="M75">
        <v>1000</v>
      </c>
    </row>
    <row r="76" spans="1:13" ht="15">
      <c r="A76">
        <v>70</v>
      </c>
      <c r="B76">
        <v>4976</v>
      </c>
      <c r="C76" t="s">
        <v>233</v>
      </c>
      <c r="D76" t="s">
        <v>33</v>
      </c>
      <c r="E76" t="s">
        <v>234</v>
      </c>
      <c r="F76" t="str">
        <f>"201511006658"</f>
        <v>201511006658</v>
      </c>
      <c r="G76" t="s">
        <v>118</v>
      </c>
      <c r="H76" t="s">
        <v>26</v>
      </c>
      <c r="I76">
        <v>1021</v>
      </c>
      <c r="J76" t="s">
        <v>21</v>
      </c>
      <c r="L76" t="s">
        <v>27</v>
      </c>
      <c r="M76">
        <v>1100</v>
      </c>
    </row>
    <row r="77" spans="1:13" ht="15">
      <c r="A77">
        <v>71</v>
      </c>
      <c r="B77">
        <v>7183</v>
      </c>
      <c r="C77" t="s">
        <v>235</v>
      </c>
      <c r="D77" t="s">
        <v>77</v>
      </c>
      <c r="E77" t="s">
        <v>236</v>
      </c>
      <c r="F77" t="str">
        <f>"201511004841"</f>
        <v>201511004841</v>
      </c>
      <c r="G77" t="s">
        <v>237</v>
      </c>
      <c r="H77" t="s">
        <v>172</v>
      </c>
      <c r="I77">
        <v>1023</v>
      </c>
      <c r="J77" t="s">
        <v>21</v>
      </c>
      <c r="M77">
        <v>1588</v>
      </c>
    </row>
    <row r="78" spans="1:13" ht="15">
      <c r="A78">
        <v>72</v>
      </c>
      <c r="B78">
        <v>3327</v>
      </c>
      <c r="C78" t="s">
        <v>238</v>
      </c>
      <c r="D78" t="s">
        <v>239</v>
      </c>
      <c r="E78" t="s">
        <v>240</v>
      </c>
      <c r="F78" t="str">
        <f>"201510003158"</f>
        <v>201510003158</v>
      </c>
      <c r="G78" t="s">
        <v>96</v>
      </c>
      <c r="H78" t="s">
        <v>26</v>
      </c>
      <c r="I78">
        <v>1039</v>
      </c>
      <c r="J78" t="s">
        <v>21</v>
      </c>
      <c r="M78">
        <v>1435</v>
      </c>
    </row>
    <row r="79" spans="1:13" ht="15">
      <c r="A79">
        <v>73</v>
      </c>
      <c r="B79">
        <v>2580</v>
      </c>
      <c r="C79" t="s">
        <v>241</v>
      </c>
      <c r="D79" t="s">
        <v>29</v>
      </c>
      <c r="E79" t="s">
        <v>242</v>
      </c>
      <c r="F79" t="str">
        <f>"201511021577"</f>
        <v>201511021577</v>
      </c>
      <c r="G79" t="s">
        <v>225</v>
      </c>
      <c r="H79" t="s">
        <v>20</v>
      </c>
      <c r="I79">
        <v>1029</v>
      </c>
      <c r="J79" t="s">
        <v>21</v>
      </c>
      <c r="M79">
        <v>1313</v>
      </c>
    </row>
    <row r="80" spans="1:13" ht="15">
      <c r="A80">
        <v>74</v>
      </c>
      <c r="B80">
        <v>3773</v>
      </c>
      <c r="C80" t="s">
        <v>243</v>
      </c>
      <c r="D80" t="s">
        <v>23</v>
      </c>
      <c r="E80" t="s">
        <v>244</v>
      </c>
      <c r="F80" t="str">
        <f>"200808000451"</f>
        <v>200808000451</v>
      </c>
      <c r="G80" t="s">
        <v>245</v>
      </c>
      <c r="H80" t="s">
        <v>26</v>
      </c>
      <c r="I80">
        <v>1018</v>
      </c>
      <c r="J80" t="s">
        <v>21</v>
      </c>
      <c r="M80">
        <v>1338</v>
      </c>
    </row>
    <row r="81" spans="1:13" ht="15">
      <c r="A81">
        <v>75</v>
      </c>
      <c r="B81">
        <v>1940</v>
      </c>
      <c r="C81" t="s">
        <v>246</v>
      </c>
      <c r="D81" t="s">
        <v>247</v>
      </c>
      <c r="E81" t="s">
        <v>248</v>
      </c>
      <c r="F81" t="str">
        <f>"201511012880"</f>
        <v>201511012880</v>
      </c>
      <c r="G81" t="s">
        <v>118</v>
      </c>
      <c r="H81" t="s">
        <v>20</v>
      </c>
      <c r="I81">
        <v>1019</v>
      </c>
      <c r="J81" t="s">
        <v>21</v>
      </c>
      <c r="M81">
        <v>1981</v>
      </c>
    </row>
    <row r="82" spans="1:13" ht="15">
      <c r="A82">
        <v>76</v>
      </c>
      <c r="B82">
        <v>960</v>
      </c>
      <c r="C82" t="s">
        <v>249</v>
      </c>
      <c r="D82" t="s">
        <v>37</v>
      </c>
      <c r="E82" t="s">
        <v>250</v>
      </c>
      <c r="F82" t="str">
        <f>"201511006932"</f>
        <v>201511006932</v>
      </c>
      <c r="G82" t="s">
        <v>146</v>
      </c>
      <c r="H82" t="s">
        <v>20</v>
      </c>
      <c r="I82">
        <v>1031</v>
      </c>
      <c r="J82" t="s">
        <v>21</v>
      </c>
      <c r="M82">
        <v>1388</v>
      </c>
    </row>
    <row r="83" spans="1:13" ht="15">
      <c r="A83">
        <v>77</v>
      </c>
      <c r="B83">
        <v>4995</v>
      </c>
      <c r="C83" t="s">
        <v>251</v>
      </c>
      <c r="D83" t="s">
        <v>41</v>
      </c>
      <c r="E83" t="s">
        <v>252</v>
      </c>
      <c r="F83" t="str">
        <f>"201511005006"</f>
        <v>201511005006</v>
      </c>
      <c r="G83" t="s">
        <v>130</v>
      </c>
      <c r="H83" t="s">
        <v>26</v>
      </c>
      <c r="I83">
        <v>1013</v>
      </c>
      <c r="J83" t="s">
        <v>21</v>
      </c>
      <c r="L83" t="s">
        <v>27</v>
      </c>
      <c r="M83">
        <v>1100</v>
      </c>
    </row>
    <row r="84" spans="1:13" ht="15">
      <c r="A84">
        <v>78</v>
      </c>
      <c r="B84">
        <v>5387</v>
      </c>
      <c r="C84" t="s">
        <v>253</v>
      </c>
      <c r="D84" t="s">
        <v>77</v>
      </c>
      <c r="E84" t="s">
        <v>254</v>
      </c>
      <c r="F84" t="str">
        <f>"201511009420"</f>
        <v>201511009420</v>
      </c>
      <c r="G84" t="s">
        <v>46</v>
      </c>
      <c r="H84" t="s">
        <v>26</v>
      </c>
      <c r="I84">
        <v>1047</v>
      </c>
      <c r="J84" t="s">
        <v>21</v>
      </c>
      <c r="K84">
        <v>6</v>
      </c>
      <c r="M84">
        <v>1283</v>
      </c>
    </row>
    <row r="85" spans="1:13" ht="15">
      <c r="A85">
        <v>79</v>
      </c>
      <c r="B85">
        <v>1762</v>
      </c>
      <c r="C85" t="s">
        <v>255</v>
      </c>
      <c r="D85" t="s">
        <v>77</v>
      </c>
      <c r="E85" t="s">
        <v>256</v>
      </c>
      <c r="F85" t="str">
        <f>"201511015081"</f>
        <v>201511015081</v>
      </c>
      <c r="G85" t="s">
        <v>125</v>
      </c>
      <c r="H85" t="s">
        <v>26</v>
      </c>
      <c r="I85">
        <v>1022</v>
      </c>
      <c r="J85" t="s">
        <v>21</v>
      </c>
      <c r="M85">
        <v>1588</v>
      </c>
    </row>
    <row r="86" spans="1:13" ht="15">
      <c r="A86">
        <v>80</v>
      </c>
      <c r="B86">
        <v>2145</v>
      </c>
      <c r="C86" t="s">
        <v>257</v>
      </c>
      <c r="D86" t="s">
        <v>258</v>
      </c>
      <c r="E86" t="s">
        <v>259</v>
      </c>
      <c r="F86" t="str">
        <f>"201511018155"</f>
        <v>201511018155</v>
      </c>
      <c r="G86" t="s">
        <v>25</v>
      </c>
      <c r="H86" t="s">
        <v>20</v>
      </c>
      <c r="I86">
        <v>1027</v>
      </c>
      <c r="J86" t="s">
        <v>21</v>
      </c>
      <c r="M86">
        <v>1445</v>
      </c>
    </row>
    <row r="87" spans="1:13" ht="15">
      <c r="A87">
        <v>81</v>
      </c>
      <c r="B87">
        <v>4946</v>
      </c>
      <c r="C87" t="s">
        <v>260</v>
      </c>
      <c r="D87" t="s">
        <v>37</v>
      </c>
      <c r="E87" t="s">
        <v>261</v>
      </c>
      <c r="F87" t="str">
        <f>"201511008617"</f>
        <v>201511008617</v>
      </c>
      <c r="G87" t="s">
        <v>130</v>
      </c>
      <c r="H87" t="s">
        <v>172</v>
      </c>
      <c r="I87">
        <v>1014</v>
      </c>
      <c r="J87" t="s">
        <v>21</v>
      </c>
      <c r="M87">
        <v>1688</v>
      </c>
    </row>
    <row r="88" spans="1:13" ht="15">
      <c r="A88">
        <v>82</v>
      </c>
      <c r="B88">
        <v>5514</v>
      </c>
      <c r="C88" t="s">
        <v>262</v>
      </c>
      <c r="D88" t="s">
        <v>23</v>
      </c>
      <c r="E88" t="s">
        <v>263</v>
      </c>
      <c r="F88" t="str">
        <f>"201511021232"</f>
        <v>201511021232</v>
      </c>
      <c r="G88" t="s">
        <v>264</v>
      </c>
      <c r="H88" t="s">
        <v>26</v>
      </c>
      <c r="I88">
        <v>1043</v>
      </c>
      <c r="J88" t="s">
        <v>21</v>
      </c>
      <c r="M88">
        <v>1488</v>
      </c>
    </row>
    <row r="89" spans="1:13" ht="15">
      <c r="A89">
        <v>83</v>
      </c>
      <c r="B89">
        <v>1298</v>
      </c>
      <c r="C89" t="s">
        <v>265</v>
      </c>
      <c r="D89" t="s">
        <v>132</v>
      </c>
      <c r="E89" t="s">
        <v>266</v>
      </c>
      <c r="F89" t="str">
        <f>"201510003779"</f>
        <v>201510003779</v>
      </c>
      <c r="G89" t="s">
        <v>165</v>
      </c>
      <c r="H89" t="s">
        <v>26</v>
      </c>
      <c r="I89">
        <v>1060</v>
      </c>
      <c r="J89" t="s">
        <v>21</v>
      </c>
      <c r="M89">
        <v>1538</v>
      </c>
    </row>
    <row r="90" spans="1:13" ht="15">
      <c r="A90">
        <v>84</v>
      </c>
      <c r="B90">
        <v>1481</v>
      </c>
      <c r="C90" t="s">
        <v>267</v>
      </c>
      <c r="D90" t="s">
        <v>268</v>
      </c>
      <c r="E90" t="s">
        <v>269</v>
      </c>
      <c r="F90" t="str">
        <f>"201511012852"</f>
        <v>201511012852</v>
      </c>
      <c r="G90" t="s">
        <v>237</v>
      </c>
      <c r="H90" t="s">
        <v>26</v>
      </c>
      <c r="I90">
        <v>1020</v>
      </c>
      <c r="J90" t="s">
        <v>21</v>
      </c>
      <c r="M90">
        <v>1563</v>
      </c>
    </row>
    <row r="91" spans="1:13" ht="15">
      <c r="A91">
        <v>85</v>
      </c>
      <c r="B91">
        <v>7436</v>
      </c>
      <c r="C91" t="s">
        <v>270</v>
      </c>
      <c r="D91" t="s">
        <v>137</v>
      </c>
      <c r="E91" t="s">
        <v>271</v>
      </c>
      <c r="F91" t="str">
        <f>"201511007978"</f>
        <v>201511007978</v>
      </c>
      <c r="G91" t="s">
        <v>25</v>
      </c>
      <c r="H91" t="s">
        <v>26</v>
      </c>
      <c r="I91">
        <v>1033</v>
      </c>
      <c r="J91" t="s">
        <v>21</v>
      </c>
      <c r="M91">
        <v>1338</v>
      </c>
    </row>
    <row r="92" spans="1:13" ht="15">
      <c r="A92">
        <v>86</v>
      </c>
      <c r="B92">
        <v>6067</v>
      </c>
      <c r="C92" t="s">
        <v>272</v>
      </c>
      <c r="D92" t="s">
        <v>163</v>
      </c>
      <c r="E92" t="s">
        <v>273</v>
      </c>
      <c r="F92" t="str">
        <f>"201511021200"</f>
        <v>201511021200</v>
      </c>
      <c r="G92" t="s">
        <v>71</v>
      </c>
      <c r="H92" t="s">
        <v>72</v>
      </c>
      <c r="I92">
        <v>1025</v>
      </c>
      <c r="J92" t="s">
        <v>21</v>
      </c>
      <c r="L92" t="s">
        <v>27</v>
      </c>
      <c r="M92">
        <v>900</v>
      </c>
    </row>
    <row r="93" spans="1:13" ht="15">
      <c r="A93">
        <v>87</v>
      </c>
      <c r="B93">
        <v>5868</v>
      </c>
      <c r="C93" t="s">
        <v>274</v>
      </c>
      <c r="D93" t="s">
        <v>23</v>
      </c>
      <c r="E93" t="s">
        <v>275</v>
      </c>
      <c r="F93" t="str">
        <f>"200712003722"</f>
        <v>200712003722</v>
      </c>
      <c r="G93" t="s">
        <v>46</v>
      </c>
      <c r="H93" t="s">
        <v>166</v>
      </c>
      <c r="I93">
        <v>1048</v>
      </c>
      <c r="J93" t="s">
        <v>21</v>
      </c>
      <c r="K93">
        <v>6</v>
      </c>
      <c r="L93" t="s">
        <v>27</v>
      </c>
      <c r="M93">
        <v>750</v>
      </c>
    </row>
    <row r="94" spans="1:13" ht="15">
      <c r="A94">
        <v>88</v>
      </c>
      <c r="B94">
        <v>465</v>
      </c>
      <c r="C94" t="s">
        <v>276</v>
      </c>
      <c r="D94" t="s">
        <v>144</v>
      </c>
      <c r="E94" t="s">
        <v>277</v>
      </c>
      <c r="F94" t="str">
        <f>"201502002171"</f>
        <v>201502002171</v>
      </c>
      <c r="G94" t="s">
        <v>82</v>
      </c>
      <c r="H94" t="s">
        <v>278</v>
      </c>
      <c r="I94">
        <v>1045</v>
      </c>
      <c r="J94" t="s">
        <v>21</v>
      </c>
      <c r="M94">
        <v>1388</v>
      </c>
    </row>
    <row r="95" spans="1:13" ht="15">
      <c r="A95">
        <v>89</v>
      </c>
      <c r="B95">
        <v>3950</v>
      </c>
      <c r="C95" t="s">
        <v>279</v>
      </c>
      <c r="D95" t="s">
        <v>29</v>
      </c>
      <c r="E95" t="s">
        <v>280</v>
      </c>
      <c r="F95" t="str">
        <f>"201511009992"</f>
        <v>201511009992</v>
      </c>
      <c r="G95" t="s">
        <v>58</v>
      </c>
      <c r="H95" t="s">
        <v>26</v>
      </c>
      <c r="I95">
        <v>1009</v>
      </c>
      <c r="J95" t="s">
        <v>21</v>
      </c>
      <c r="L95" t="s">
        <v>27</v>
      </c>
      <c r="M95">
        <v>1100</v>
      </c>
    </row>
    <row r="96" spans="1:13" ht="15">
      <c r="A96">
        <v>90</v>
      </c>
      <c r="B96">
        <v>2076</v>
      </c>
      <c r="C96" t="s">
        <v>281</v>
      </c>
      <c r="D96" t="s">
        <v>29</v>
      </c>
      <c r="E96" t="s">
        <v>282</v>
      </c>
      <c r="F96" t="str">
        <f>"201510001594"</f>
        <v>201510001594</v>
      </c>
      <c r="G96" t="s">
        <v>82</v>
      </c>
      <c r="H96" t="s">
        <v>166</v>
      </c>
      <c r="I96">
        <v>1046</v>
      </c>
      <c r="J96" t="s">
        <v>21</v>
      </c>
      <c r="M96">
        <v>1688</v>
      </c>
    </row>
    <row r="97" spans="1:13" ht="15">
      <c r="A97">
        <v>91</v>
      </c>
      <c r="B97">
        <v>6774</v>
      </c>
      <c r="C97" t="s">
        <v>283</v>
      </c>
      <c r="D97" t="s">
        <v>37</v>
      </c>
      <c r="E97" t="s">
        <v>284</v>
      </c>
      <c r="F97" t="str">
        <f>"201510001212"</f>
        <v>201510001212</v>
      </c>
      <c r="G97" t="s">
        <v>19</v>
      </c>
      <c r="H97" t="s">
        <v>20</v>
      </c>
      <c r="I97">
        <v>1028</v>
      </c>
      <c r="J97" t="s">
        <v>21</v>
      </c>
      <c r="L97" t="s">
        <v>27</v>
      </c>
      <c r="M97">
        <v>975</v>
      </c>
    </row>
    <row r="98" spans="1:13" ht="15">
      <c r="A98">
        <v>92</v>
      </c>
      <c r="B98">
        <v>118</v>
      </c>
      <c r="C98" t="s">
        <v>285</v>
      </c>
      <c r="D98" t="s">
        <v>98</v>
      </c>
      <c r="E98" t="s">
        <v>286</v>
      </c>
      <c r="F98" t="str">
        <f>"201411001634"</f>
        <v>201411001634</v>
      </c>
      <c r="G98" t="s">
        <v>287</v>
      </c>
      <c r="H98" t="s">
        <v>166</v>
      </c>
      <c r="I98">
        <v>1049</v>
      </c>
      <c r="J98" t="s">
        <v>21</v>
      </c>
      <c r="K98">
        <v>6</v>
      </c>
      <c r="M98">
        <v>1188</v>
      </c>
    </row>
    <row r="99" spans="1:13" ht="15">
      <c r="A99">
        <v>93</v>
      </c>
      <c r="B99">
        <v>6938</v>
      </c>
      <c r="C99" t="s">
        <v>288</v>
      </c>
      <c r="D99" t="s">
        <v>29</v>
      </c>
      <c r="E99" t="s">
        <v>289</v>
      </c>
      <c r="F99" t="str">
        <f>"201510001100"</f>
        <v>201510001100</v>
      </c>
      <c r="G99" t="s">
        <v>19</v>
      </c>
      <c r="H99" t="s">
        <v>26</v>
      </c>
      <c r="I99">
        <v>1034</v>
      </c>
      <c r="J99" t="s">
        <v>21</v>
      </c>
      <c r="M99">
        <v>1488</v>
      </c>
    </row>
    <row r="100" spans="1:13" ht="15">
      <c r="A100">
        <v>94</v>
      </c>
      <c r="B100">
        <v>1588</v>
      </c>
      <c r="C100" t="s">
        <v>290</v>
      </c>
      <c r="D100" t="s">
        <v>182</v>
      </c>
      <c r="E100" t="s">
        <v>291</v>
      </c>
      <c r="F100" t="str">
        <f>"201511015591"</f>
        <v>201511015591</v>
      </c>
      <c r="G100" t="s">
        <v>82</v>
      </c>
      <c r="H100" t="s">
        <v>26</v>
      </c>
      <c r="I100">
        <v>1044</v>
      </c>
      <c r="J100" t="s">
        <v>21</v>
      </c>
      <c r="M100">
        <v>1488</v>
      </c>
    </row>
    <row r="101" spans="1:13" ht="15">
      <c r="A101">
        <v>95</v>
      </c>
      <c r="B101">
        <v>6929</v>
      </c>
      <c r="C101" t="s">
        <v>292</v>
      </c>
      <c r="D101" t="s">
        <v>293</v>
      </c>
      <c r="E101" t="s">
        <v>294</v>
      </c>
      <c r="F101" t="str">
        <f>"201010000035"</f>
        <v>201010000035</v>
      </c>
      <c r="G101" t="s">
        <v>184</v>
      </c>
      <c r="H101" t="s">
        <v>26</v>
      </c>
      <c r="I101">
        <v>1035</v>
      </c>
      <c r="J101" t="s">
        <v>21</v>
      </c>
      <c r="L101" t="s">
        <v>27</v>
      </c>
      <c r="M101">
        <v>900</v>
      </c>
    </row>
    <row r="102" spans="1:13" ht="15">
      <c r="A102">
        <v>96</v>
      </c>
      <c r="B102">
        <v>527</v>
      </c>
      <c r="C102" t="s">
        <v>295</v>
      </c>
      <c r="D102" t="s">
        <v>88</v>
      </c>
      <c r="E102" t="s">
        <v>296</v>
      </c>
      <c r="F102" t="str">
        <f>"201511004514"</f>
        <v>201511004514</v>
      </c>
      <c r="G102" t="s">
        <v>146</v>
      </c>
      <c r="H102" t="s">
        <v>20</v>
      </c>
      <c r="I102">
        <v>1031</v>
      </c>
      <c r="J102" t="s">
        <v>21</v>
      </c>
      <c r="L102" t="s">
        <v>27</v>
      </c>
      <c r="M102">
        <v>900</v>
      </c>
    </row>
    <row r="103" spans="1:13" ht="15">
      <c r="A103">
        <v>97</v>
      </c>
      <c r="B103">
        <v>5492</v>
      </c>
      <c r="C103" t="s">
        <v>297</v>
      </c>
      <c r="D103" t="s">
        <v>88</v>
      </c>
      <c r="E103" t="s">
        <v>298</v>
      </c>
      <c r="F103" t="str">
        <f>"201402005888"</f>
        <v>201402005888</v>
      </c>
      <c r="G103" t="s">
        <v>149</v>
      </c>
      <c r="H103" t="s">
        <v>20</v>
      </c>
      <c r="I103">
        <v>1007</v>
      </c>
      <c r="J103" t="s">
        <v>21</v>
      </c>
      <c r="M103">
        <v>1338</v>
      </c>
    </row>
    <row r="104" spans="1:13" ht="15">
      <c r="A104">
        <v>98</v>
      </c>
      <c r="B104">
        <v>1789</v>
      </c>
      <c r="C104" t="s">
        <v>299</v>
      </c>
      <c r="D104" t="s">
        <v>144</v>
      </c>
      <c r="E104" t="s">
        <v>300</v>
      </c>
      <c r="F104" t="str">
        <f>"201511018772"</f>
        <v>201511018772</v>
      </c>
      <c r="G104" t="s">
        <v>149</v>
      </c>
      <c r="H104" t="s">
        <v>20</v>
      </c>
      <c r="I104">
        <v>1007</v>
      </c>
      <c r="J104" t="s">
        <v>21</v>
      </c>
      <c r="L104" t="s">
        <v>27</v>
      </c>
      <c r="M104">
        <v>1200</v>
      </c>
    </row>
    <row r="105" spans="1:13" ht="15">
      <c r="A105">
        <v>99</v>
      </c>
      <c r="B105">
        <v>3625</v>
      </c>
      <c r="C105" t="s">
        <v>301</v>
      </c>
      <c r="D105" t="s">
        <v>23</v>
      </c>
      <c r="E105" t="s">
        <v>302</v>
      </c>
      <c r="F105" t="str">
        <f>"201510002645"</f>
        <v>201510002645</v>
      </c>
      <c r="G105" t="s">
        <v>191</v>
      </c>
      <c r="H105" t="s">
        <v>72</v>
      </c>
      <c r="I105">
        <v>1026</v>
      </c>
      <c r="J105" t="s">
        <v>21</v>
      </c>
      <c r="M105">
        <v>1388</v>
      </c>
    </row>
    <row r="106" spans="1:13" ht="15">
      <c r="A106">
        <v>100</v>
      </c>
      <c r="B106">
        <v>2000</v>
      </c>
      <c r="C106" t="s">
        <v>303</v>
      </c>
      <c r="D106" t="s">
        <v>170</v>
      </c>
      <c r="E106" t="s">
        <v>304</v>
      </c>
      <c r="F106" t="str">
        <f>"201402007280"</f>
        <v>201402007280</v>
      </c>
      <c r="G106" t="s">
        <v>149</v>
      </c>
      <c r="H106" t="s">
        <v>26</v>
      </c>
      <c r="I106">
        <v>1010</v>
      </c>
      <c r="J106" t="s">
        <v>21</v>
      </c>
      <c r="M106">
        <v>1388</v>
      </c>
    </row>
    <row r="107" spans="1:13" ht="15">
      <c r="A107">
        <v>101</v>
      </c>
      <c r="B107">
        <v>7754</v>
      </c>
      <c r="C107" t="s">
        <v>305</v>
      </c>
      <c r="D107" t="s">
        <v>111</v>
      </c>
      <c r="E107" t="s">
        <v>306</v>
      </c>
      <c r="F107" t="str">
        <f>"201510003630"</f>
        <v>201510003630</v>
      </c>
      <c r="G107" t="s">
        <v>46</v>
      </c>
      <c r="H107" t="s">
        <v>166</v>
      </c>
      <c r="I107">
        <v>1048</v>
      </c>
      <c r="J107" t="s">
        <v>21</v>
      </c>
      <c r="K107">
        <v>6</v>
      </c>
      <c r="M107">
        <v>1136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Deligiorgi Ntina</cp:lastModifiedBy>
  <dcterms:created xsi:type="dcterms:W3CDTF">2016-01-11T11:26:53Z</dcterms:created>
  <dcterms:modified xsi:type="dcterms:W3CDTF">2016-01-11T11:26:53Z</dcterms:modified>
  <cp:category/>
  <cp:version/>
  <cp:contentType/>
  <cp:contentStatus/>
</cp:coreProperties>
</file>