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385" windowHeight="6540" activeTab="0"/>
  </bookViews>
  <sheets>
    <sheet name="4 site " sheetId="1" r:id="rId1"/>
    <sheet name="δεικτες" sheetId="2" r:id="rId2"/>
    <sheet name="Φύλλο2" sheetId="3" r:id="rId3"/>
  </sheets>
  <definedNames/>
  <calcPr fullCalcOnLoad="1"/>
</workbook>
</file>

<file path=xl/sharedStrings.xml><?xml version="1.0" encoding="utf-8"?>
<sst xmlns="http://schemas.openxmlformats.org/spreadsheetml/2006/main" count="43" uniqueCount="31">
  <si>
    <t>Ήπατος</t>
  </si>
  <si>
    <t>Καρδιάς</t>
  </si>
  <si>
    <t>Διπλή Νεφρού -Παγκρέατος</t>
  </si>
  <si>
    <t>Διπλή Νεφρού -Ήπατος</t>
  </si>
  <si>
    <t>Πνευμόνων</t>
  </si>
  <si>
    <t xml:space="preserve">Δότες Οργάνων </t>
  </si>
  <si>
    <r>
      <t>Αναφερθέντες</t>
    </r>
    <r>
      <rPr>
        <sz val="10"/>
        <color indexed="57"/>
        <rFont val="Tahoma"/>
        <family val="2"/>
      </rPr>
      <t xml:space="preserve"> Εγκεφαλικοί Θάνατοι</t>
    </r>
  </si>
  <si>
    <r>
      <t xml:space="preserve">Δείκτης Δωρεάς Οργάνων </t>
    </r>
    <r>
      <rPr>
        <sz val="10"/>
        <color indexed="57"/>
        <rFont val="Tahoma"/>
        <family val="2"/>
      </rPr>
      <t>(δότες ανά εκατομμύριο πληθυσμού)</t>
    </r>
  </si>
  <si>
    <t xml:space="preserve">Νεφρού                     </t>
  </si>
  <si>
    <t>Μεταμοσχεύσεις Συμπαγών Οργάνων</t>
  </si>
  <si>
    <t>Από πτωματικό δότη</t>
  </si>
  <si>
    <t xml:space="preserve">ΣΥΝΟΛΟ </t>
  </si>
  <si>
    <t xml:space="preserve">ΓΕΝΙΚΟ ΣΥΝΟΛΟ </t>
  </si>
  <si>
    <r>
      <t>Αξιοποιηθέντες ως</t>
    </r>
    <r>
      <rPr>
        <b/>
        <sz val="10"/>
        <color indexed="23"/>
        <rFont val="Tahoma"/>
        <family val="2"/>
      </rPr>
      <t xml:space="preserve"> Δότες</t>
    </r>
  </si>
  <si>
    <t xml:space="preserve">Αποβιώσαντες Δότες Οργάνων </t>
  </si>
  <si>
    <t>Μεταμοσχεύσεις Συμπαγών Οργάνων στην Ελλάδα</t>
  </si>
  <si>
    <t>Μεταμοσχεύσεις Συμπαγών Οργάνων στην Ελλάδα &amp; στο Εξωτερικό από εγχώριους Δότες</t>
  </si>
  <si>
    <t>.</t>
  </si>
  <si>
    <r>
      <t>Αναφερθέντες</t>
    </r>
    <r>
      <rPr>
        <sz val="10"/>
        <color indexed="57"/>
        <rFont val="Calibri"/>
        <family val="2"/>
      </rPr>
      <t xml:space="preserve"> Εγκεφαλικοί Θάνατοι</t>
    </r>
  </si>
  <si>
    <r>
      <t>Αξιοποιηθέντες ως</t>
    </r>
    <r>
      <rPr>
        <b/>
        <sz val="10"/>
        <color indexed="23"/>
        <rFont val="Calibri"/>
        <family val="2"/>
      </rPr>
      <t xml:space="preserve"> Δότες</t>
    </r>
  </si>
  <si>
    <r>
      <t xml:space="preserve">Δείκτης Δωρεάς Οργάνων                </t>
    </r>
    <r>
      <rPr>
        <sz val="10"/>
        <color indexed="57"/>
        <rFont val="Calibri"/>
        <family val="2"/>
      </rPr>
      <t>(δότες ανά εκατομμύριο πληθυσμού)</t>
    </r>
  </si>
  <si>
    <r>
      <rPr>
        <b/>
        <sz val="10"/>
        <color indexed="23"/>
        <rFont val="Calibri"/>
        <family val="2"/>
      </rPr>
      <t>Μεταμοσχεύσεις</t>
    </r>
    <r>
      <rPr>
        <sz val="10"/>
        <color indexed="23"/>
        <rFont val="Calibri"/>
        <family val="2"/>
      </rPr>
      <t xml:space="preserve"> </t>
    </r>
    <r>
      <rPr>
        <u val="single"/>
        <sz val="10"/>
        <color indexed="23"/>
        <rFont val="Calibri"/>
        <family val="2"/>
      </rPr>
      <t>στην Ελλάδα</t>
    </r>
    <r>
      <rPr>
        <sz val="10"/>
        <color indexed="23"/>
        <rFont val="Calibri"/>
        <family val="2"/>
      </rPr>
      <t xml:space="preserve"> από εγχώριους αποβιώσαντες Δότες</t>
    </r>
  </si>
  <si>
    <r>
      <rPr>
        <b/>
        <sz val="10"/>
        <color indexed="23"/>
        <rFont val="Calibri"/>
        <family val="2"/>
      </rPr>
      <t>Μεταμοσχεύσεις</t>
    </r>
    <r>
      <rPr>
        <sz val="10"/>
        <color indexed="23"/>
        <rFont val="Calibri"/>
        <family val="2"/>
      </rPr>
      <t xml:space="preserve"> στο Εξωτερικό από Ελληνες Αποβιώσαντες Δότες</t>
    </r>
  </si>
  <si>
    <r>
      <rPr>
        <b/>
        <sz val="10"/>
        <color indexed="23"/>
        <rFont val="Calibri"/>
        <family val="2"/>
      </rPr>
      <t>Μεταμοσχεύσεις</t>
    </r>
    <r>
      <rPr>
        <sz val="10"/>
        <color indexed="23"/>
        <rFont val="Calibri"/>
        <family val="2"/>
      </rPr>
      <t xml:space="preserve"> </t>
    </r>
    <r>
      <rPr>
        <u val="single"/>
        <sz val="10"/>
        <color indexed="23"/>
        <rFont val="Calibri"/>
        <family val="2"/>
      </rPr>
      <t>στην Ελλάδα &amp; στο Εξωτερικό</t>
    </r>
    <r>
      <rPr>
        <sz val="10"/>
        <color indexed="23"/>
        <rFont val="Calibri"/>
        <family val="2"/>
      </rPr>
      <t xml:space="preserve"> από οργανα που προέρχονται από εγχώριους αποβιώσαντες Δότες</t>
    </r>
  </si>
  <si>
    <r>
      <t xml:space="preserve">Δείκτης Εγχώριας Αξιοποίησης Μοσχευμάτων                        </t>
    </r>
    <r>
      <rPr>
        <sz val="10"/>
        <color indexed="57"/>
        <rFont val="Calibri"/>
        <family val="2"/>
      </rPr>
      <t>(πόσα όργανα μεταμοσχέυονται από έναν δότη)</t>
    </r>
  </si>
  <si>
    <r>
      <t xml:space="preserve">Δείκτης Πλήρους Αξιοπόιησης Μοσχευμάτων από Έλληνες Δότες                                        </t>
    </r>
    <r>
      <rPr>
        <sz val="10"/>
        <color indexed="57"/>
        <rFont val="Calibri"/>
        <family val="2"/>
      </rPr>
      <t xml:space="preserve"> (πόσα όργανα μεταμοσχέυονται από έναν δότη)</t>
    </r>
  </si>
  <si>
    <r>
      <t>Αναφερθέντες</t>
    </r>
    <r>
      <rPr>
        <sz val="10"/>
        <color indexed="8"/>
        <rFont val="Tahoma"/>
        <family val="2"/>
      </rPr>
      <t xml:space="preserve"> Εγκεφαλικοί Θάνατοι</t>
    </r>
  </si>
  <si>
    <r>
      <t>Αξιοποιηθέντες ως</t>
    </r>
    <r>
      <rPr>
        <b/>
        <sz val="10"/>
        <color indexed="8"/>
        <rFont val="Tahoma"/>
        <family val="2"/>
      </rPr>
      <t xml:space="preserve"> Δότες</t>
    </r>
  </si>
  <si>
    <r>
      <t xml:space="preserve">Δείκτης Δωρεάς Οργάνων </t>
    </r>
    <r>
      <rPr>
        <sz val="10"/>
        <color indexed="8"/>
        <rFont val="Tahoma"/>
        <family val="2"/>
      </rPr>
      <t>(δότες ανά εκατομμύριο πληθυσμού)</t>
    </r>
  </si>
  <si>
    <r>
      <t xml:space="preserve">Από ζώντα συγγενή δότη Νεφρού </t>
    </r>
    <r>
      <rPr>
        <sz val="8"/>
        <color indexed="8"/>
        <rFont val="Tahoma"/>
        <family val="2"/>
      </rPr>
      <t>(ενημέρωση στοιχέιων ανά 6μηνο)</t>
    </r>
    <r>
      <rPr>
        <b/>
        <sz val="8"/>
        <color indexed="8"/>
        <rFont val="Tahoma"/>
        <family val="2"/>
      </rPr>
      <t xml:space="preserve">  </t>
    </r>
    <r>
      <rPr>
        <b/>
        <sz val="10"/>
        <color indexed="8"/>
        <rFont val="Tahoma"/>
        <family val="2"/>
      </rPr>
      <t xml:space="preserve">                </t>
    </r>
  </si>
  <si>
    <r>
      <t xml:space="preserve">Από ζώντα δότη Νεφρού </t>
    </r>
    <r>
      <rPr>
        <sz val="8"/>
        <color indexed="57"/>
        <rFont val="Tahoma"/>
        <family val="2"/>
      </rPr>
      <t>(ενημέρωση στοιχείων ανά 6μηνο)</t>
    </r>
    <r>
      <rPr>
        <b/>
        <sz val="8"/>
        <color indexed="57"/>
        <rFont val="Tahoma"/>
        <family val="2"/>
      </rPr>
      <t xml:space="preserve">  </t>
    </r>
    <r>
      <rPr>
        <b/>
        <sz val="10"/>
        <color indexed="57"/>
        <rFont val="Tahoma"/>
        <family val="2"/>
      </rPr>
      <t xml:space="preserve">                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</si>
</sst>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"/>
    <numFmt numFmtId="166" formatCode="[$-408]dddd\,\ d\ mmmm\ yyyy"/>
  </numFmts>
  <fonts count="65">
    <font>
      <sz val="10"/>
      <name val="Arial Greek"/>
      <family val="0"/>
    </font>
    <font>
      <sz val="11"/>
      <color indexed="8"/>
      <name val="Calibri"/>
      <family val="2"/>
    </font>
    <font>
      <b/>
      <sz val="10"/>
      <color indexed="45"/>
      <name val="Tahoma"/>
      <family val="2"/>
    </font>
    <font>
      <b/>
      <sz val="10"/>
      <color indexed="57"/>
      <name val="Tahoma"/>
      <family val="2"/>
    </font>
    <font>
      <b/>
      <sz val="11"/>
      <color indexed="57"/>
      <name val="Tahoma"/>
      <family val="2"/>
    </font>
    <font>
      <sz val="10"/>
      <color indexed="57"/>
      <name val="Tahoma"/>
      <family val="2"/>
    </font>
    <font>
      <sz val="10"/>
      <color indexed="23"/>
      <name val="Tahoma"/>
      <family val="2"/>
    </font>
    <font>
      <sz val="8"/>
      <color indexed="57"/>
      <name val="Tahoma"/>
      <family val="2"/>
    </font>
    <font>
      <b/>
      <sz val="12"/>
      <color indexed="57"/>
      <name val="Tahoma"/>
      <family val="2"/>
    </font>
    <font>
      <b/>
      <sz val="10"/>
      <color indexed="23"/>
      <name val="Tahoma"/>
      <family val="2"/>
    </font>
    <font>
      <sz val="10"/>
      <color indexed="23"/>
      <name val="Arial Greek"/>
      <family val="0"/>
    </font>
    <font>
      <b/>
      <sz val="8"/>
      <color indexed="57"/>
      <name val="Tahoma"/>
      <family val="2"/>
    </font>
    <font>
      <sz val="10"/>
      <color indexed="57"/>
      <name val="Calibri"/>
      <family val="2"/>
    </font>
    <font>
      <sz val="10"/>
      <color indexed="23"/>
      <name val="Calibri"/>
      <family val="2"/>
    </font>
    <font>
      <b/>
      <sz val="10"/>
      <color indexed="23"/>
      <name val="Calibri"/>
      <family val="2"/>
    </font>
    <font>
      <u val="single"/>
      <sz val="10"/>
      <color indexed="23"/>
      <name val="Calibri"/>
      <family val="2"/>
    </font>
    <font>
      <b/>
      <sz val="11"/>
      <color indexed="57"/>
      <name val="Calibri"/>
      <family val="2"/>
    </font>
    <font>
      <b/>
      <sz val="10"/>
      <color indexed="57"/>
      <name val="Calibri"/>
      <family val="2"/>
    </font>
    <font>
      <i/>
      <sz val="10"/>
      <color indexed="23"/>
      <name val="Calibri"/>
      <family val="2"/>
    </font>
    <font>
      <b/>
      <sz val="12"/>
      <color indexed="57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Arial Greek"/>
      <family val="0"/>
    </font>
    <font>
      <b/>
      <sz val="11"/>
      <color indexed="8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b/>
      <sz val="12"/>
      <color indexed="10"/>
      <name val="Tahoma"/>
      <family val="2"/>
    </font>
    <font>
      <b/>
      <sz val="12"/>
      <color indexed="29"/>
      <name val="Tahoma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21" borderId="2" applyNumberForma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2" fillId="28" borderId="3" applyNumberFormat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28" borderId="1" applyNumberFormat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165" fontId="0" fillId="0" borderId="0" xfId="0" applyNumberFormat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4" fillId="0" borderId="0" xfId="0" applyFont="1" applyAlignment="1">
      <alignment/>
    </xf>
    <xf numFmtId="0" fontId="25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left" vertical="center" wrapText="1"/>
    </xf>
    <xf numFmtId="164" fontId="21" fillId="0" borderId="10" xfId="0" applyNumberFormat="1" applyFont="1" applyFill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right" vertical="center"/>
    </xf>
    <xf numFmtId="0" fontId="8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9" fillId="35" borderId="12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15" xfId="0" applyFont="1" applyBorder="1" applyAlignment="1">
      <alignment horizontal="center" wrapText="1"/>
    </xf>
    <xf numFmtId="0" fontId="19" fillId="35" borderId="16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center" vertical="center" wrapText="1"/>
    </xf>
    <xf numFmtId="0" fontId="19" fillId="35" borderId="17" xfId="0" applyFont="1" applyFill="1" applyBorder="1" applyAlignment="1">
      <alignment horizontal="center" vertical="center" wrapText="1"/>
    </xf>
    <xf numFmtId="0" fontId="19" fillId="35" borderId="15" xfId="0" applyFont="1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tabSelected="1" zoomScalePageLayoutView="0" workbookViewId="0" topLeftCell="A1">
      <selection activeCell="V13" sqref="V13"/>
    </sheetView>
  </sheetViews>
  <sheetFormatPr defaultColWidth="9.00390625" defaultRowHeight="12.75"/>
  <cols>
    <col min="1" max="1" width="23.00390625" style="2" customWidth="1"/>
    <col min="2" max="2" width="6.125" style="1" customWidth="1"/>
    <col min="3" max="5" width="6.75390625" style="1" customWidth="1"/>
    <col min="6" max="6" width="6.25390625" style="1" customWidth="1"/>
    <col min="7" max="7" width="6.875" style="1" customWidth="1"/>
    <col min="8" max="9" width="6.375" style="1" customWidth="1"/>
    <col min="10" max="10" width="6.875" style="1" customWidth="1"/>
    <col min="11" max="11" width="6.375" style="1" customWidth="1"/>
    <col min="12" max="12" width="6.625" style="1" customWidth="1"/>
    <col min="13" max="13" width="6.75390625" style="2" customWidth="1"/>
    <col min="14" max="14" width="6.625" style="2" customWidth="1"/>
    <col min="15" max="15" width="6.75390625" style="20" customWidth="1"/>
    <col min="16" max="18" width="7.125" style="1" customWidth="1"/>
    <col min="19" max="19" width="7.375" style="1" customWidth="1"/>
    <col min="20" max="16384" width="9.125" style="1" customWidth="1"/>
  </cols>
  <sheetData>
    <row r="1" spans="1:19" ht="27" customHeight="1">
      <c r="A1" s="59" t="s">
        <v>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60"/>
      <c r="S1" s="60"/>
    </row>
    <row r="2" spans="1:19" ht="20.25" customHeight="1">
      <c r="A2" s="3"/>
      <c r="B2" s="4">
        <v>2001</v>
      </c>
      <c r="C2" s="4">
        <v>2002</v>
      </c>
      <c r="D2" s="4">
        <v>2003</v>
      </c>
      <c r="E2" s="4">
        <v>2004</v>
      </c>
      <c r="F2" s="4">
        <v>2005</v>
      </c>
      <c r="G2" s="4">
        <v>2006</v>
      </c>
      <c r="H2" s="4">
        <v>2007</v>
      </c>
      <c r="I2" s="4">
        <v>2008</v>
      </c>
      <c r="J2" s="4">
        <v>2009</v>
      </c>
      <c r="K2" s="4">
        <v>2010</v>
      </c>
      <c r="L2" s="4">
        <v>2011</v>
      </c>
      <c r="M2" s="4">
        <v>2012</v>
      </c>
      <c r="N2" s="4">
        <v>2013</v>
      </c>
      <c r="O2" s="4">
        <v>2014</v>
      </c>
      <c r="P2" s="4">
        <v>2015</v>
      </c>
      <c r="Q2" s="4">
        <v>2016</v>
      </c>
      <c r="R2" s="4">
        <v>2017</v>
      </c>
      <c r="S2" s="4">
        <v>2018</v>
      </c>
    </row>
    <row r="3" spans="1:19" ht="30" customHeight="1">
      <c r="A3" s="5" t="s">
        <v>6</v>
      </c>
      <c r="B3" s="6">
        <v>47</v>
      </c>
      <c r="C3" s="6">
        <v>76</v>
      </c>
      <c r="D3" s="6">
        <v>89</v>
      </c>
      <c r="E3" s="6">
        <v>86</v>
      </c>
      <c r="F3" s="6">
        <v>227</v>
      </c>
      <c r="G3" s="6">
        <v>179</v>
      </c>
      <c r="H3" s="6">
        <v>168</v>
      </c>
      <c r="I3" s="6">
        <v>176</v>
      </c>
      <c r="J3" s="6">
        <v>110</v>
      </c>
      <c r="K3" s="6">
        <v>57</v>
      </c>
      <c r="L3" s="6">
        <v>109</v>
      </c>
      <c r="M3" s="6">
        <v>204</v>
      </c>
      <c r="N3" s="6">
        <v>146</v>
      </c>
      <c r="O3" s="6">
        <v>106</v>
      </c>
      <c r="P3" s="6">
        <v>83</v>
      </c>
      <c r="Q3" s="6">
        <v>120</v>
      </c>
      <c r="R3" s="6">
        <v>133</v>
      </c>
      <c r="S3" s="6">
        <v>29</v>
      </c>
    </row>
    <row r="4" spans="1:19" s="17" customFormat="1" ht="12.75">
      <c r="A4" s="18" t="s">
        <v>13</v>
      </c>
      <c r="B4" s="12">
        <v>40</v>
      </c>
      <c r="C4" s="12">
        <v>65</v>
      </c>
      <c r="D4" s="12">
        <v>71</v>
      </c>
      <c r="E4" s="12">
        <v>66</v>
      </c>
      <c r="F4" s="12">
        <v>89</v>
      </c>
      <c r="G4" s="12">
        <v>79</v>
      </c>
      <c r="H4" s="12">
        <v>64</v>
      </c>
      <c r="I4" s="12">
        <v>98</v>
      </c>
      <c r="J4" s="12">
        <v>71</v>
      </c>
      <c r="K4" s="12">
        <v>45</v>
      </c>
      <c r="L4" s="12">
        <v>79</v>
      </c>
      <c r="M4" s="12">
        <v>77</v>
      </c>
      <c r="N4" s="12">
        <v>62</v>
      </c>
      <c r="O4" s="12">
        <v>50</v>
      </c>
      <c r="P4" s="12">
        <v>39</v>
      </c>
      <c r="Q4" s="12">
        <v>51</v>
      </c>
      <c r="R4" s="12">
        <v>67</v>
      </c>
      <c r="S4" s="12">
        <v>17</v>
      </c>
    </row>
    <row r="5" spans="1:19" ht="39.75" customHeight="1">
      <c r="A5" s="7" t="s">
        <v>7</v>
      </c>
      <c r="B5" s="8">
        <f>(B4/11)</f>
        <v>3.6363636363636362</v>
      </c>
      <c r="C5" s="8">
        <f>(C4/11)</f>
        <v>5.909090909090909</v>
      </c>
      <c r="D5" s="8">
        <f aca="true" t="shared" si="0" ref="D5:K5">(D4/11)</f>
        <v>6.454545454545454</v>
      </c>
      <c r="E5" s="8">
        <f t="shared" si="0"/>
        <v>6</v>
      </c>
      <c r="F5" s="8">
        <f t="shared" si="0"/>
        <v>8.090909090909092</v>
      </c>
      <c r="G5" s="8">
        <f t="shared" si="0"/>
        <v>7.181818181818182</v>
      </c>
      <c r="H5" s="8">
        <f t="shared" si="0"/>
        <v>5.818181818181818</v>
      </c>
      <c r="I5" s="8">
        <f t="shared" si="0"/>
        <v>8.909090909090908</v>
      </c>
      <c r="J5" s="8">
        <f t="shared" si="0"/>
        <v>6.454545454545454</v>
      </c>
      <c r="K5" s="8">
        <f t="shared" si="0"/>
        <v>4.090909090909091</v>
      </c>
      <c r="L5" s="8">
        <f>(L4/11)</f>
        <v>7.181818181818182</v>
      </c>
      <c r="M5" s="21">
        <f>(M4/11)</f>
        <v>7</v>
      </c>
      <c r="N5" s="21">
        <f>(N4/11)</f>
        <v>5.636363636363637</v>
      </c>
      <c r="O5" s="21">
        <f>(O4/11)</f>
        <v>4.545454545454546</v>
      </c>
      <c r="P5" s="21">
        <f>(P4/11)</f>
        <v>3.5454545454545454</v>
      </c>
      <c r="Q5" s="21">
        <f>(Q4/11)</f>
        <v>4.636363636363637</v>
      </c>
      <c r="R5" s="21">
        <f>(R4/11)</f>
        <v>6.090909090909091</v>
      </c>
      <c r="S5" s="21">
        <f>(S4/11)</f>
        <v>1.5454545454545454</v>
      </c>
    </row>
    <row r="6" spans="1:19" ht="26.25" customHeight="1">
      <c r="A6" s="61" t="s">
        <v>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3"/>
      <c r="S6" s="64"/>
    </row>
    <row r="7" spans="1:19" ht="18.75" customHeight="1">
      <c r="A7" s="23" t="s">
        <v>10</v>
      </c>
      <c r="B7" s="10">
        <v>2001</v>
      </c>
      <c r="C7" s="10">
        <v>2002</v>
      </c>
      <c r="D7" s="10">
        <v>2003</v>
      </c>
      <c r="E7" s="10">
        <v>2004</v>
      </c>
      <c r="F7" s="10">
        <v>2005</v>
      </c>
      <c r="G7" s="4">
        <v>2006</v>
      </c>
      <c r="H7" s="10">
        <v>2007</v>
      </c>
      <c r="I7" s="10">
        <v>2008</v>
      </c>
      <c r="J7" s="10">
        <v>2009</v>
      </c>
      <c r="K7" s="10">
        <v>2010</v>
      </c>
      <c r="L7" s="10">
        <v>2011</v>
      </c>
      <c r="M7" s="10">
        <v>2012</v>
      </c>
      <c r="N7" s="10">
        <v>2013</v>
      </c>
      <c r="O7" s="10">
        <v>2014</v>
      </c>
      <c r="P7" s="10">
        <v>2015</v>
      </c>
      <c r="Q7" s="10">
        <v>2016</v>
      </c>
      <c r="R7" s="10">
        <v>2017</v>
      </c>
      <c r="S7" s="4">
        <v>2018</v>
      </c>
    </row>
    <row r="8" spans="1:19" ht="22.5" customHeight="1">
      <c r="A8" s="14" t="s">
        <v>8</v>
      </c>
      <c r="B8" s="9">
        <v>74</v>
      </c>
      <c r="C8" s="9">
        <v>107</v>
      </c>
      <c r="D8" s="9">
        <v>134</v>
      </c>
      <c r="E8" s="9">
        <v>116</v>
      </c>
      <c r="F8" s="9">
        <v>167</v>
      </c>
      <c r="G8" s="6">
        <v>144</v>
      </c>
      <c r="H8" s="9">
        <v>101</v>
      </c>
      <c r="I8" s="9">
        <v>186</v>
      </c>
      <c r="J8" s="9">
        <v>116</v>
      </c>
      <c r="K8" s="9">
        <v>76</v>
      </c>
      <c r="L8" s="6">
        <v>139</v>
      </c>
      <c r="M8" s="6">
        <v>130</v>
      </c>
      <c r="N8" s="6">
        <v>107</v>
      </c>
      <c r="O8" s="6">
        <v>90</v>
      </c>
      <c r="P8" s="6">
        <v>63</v>
      </c>
      <c r="Q8" s="6">
        <v>75</v>
      </c>
      <c r="R8" s="6">
        <v>108</v>
      </c>
      <c r="S8" s="6">
        <v>27</v>
      </c>
    </row>
    <row r="9" spans="1:19" ht="22.5" customHeight="1">
      <c r="A9" s="14" t="s">
        <v>0</v>
      </c>
      <c r="B9" s="9">
        <v>18</v>
      </c>
      <c r="C9" s="9">
        <v>21</v>
      </c>
      <c r="D9" s="9">
        <v>24</v>
      </c>
      <c r="E9" s="9">
        <v>29</v>
      </c>
      <c r="F9" s="9">
        <v>34</v>
      </c>
      <c r="G9" s="6">
        <v>27</v>
      </c>
      <c r="H9" s="9">
        <v>32</v>
      </c>
      <c r="I9" s="9">
        <v>58</v>
      </c>
      <c r="J9" s="9">
        <v>33</v>
      </c>
      <c r="K9" s="9">
        <v>25</v>
      </c>
      <c r="L9" s="6">
        <v>41</v>
      </c>
      <c r="M9" s="6">
        <v>47</v>
      </c>
      <c r="N9" s="6">
        <v>31</v>
      </c>
      <c r="O9" s="6">
        <v>27</v>
      </c>
      <c r="P9" s="6">
        <v>22</v>
      </c>
      <c r="Q9" s="6">
        <v>21</v>
      </c>
      <c r="R9" s="6">
        <v>28</v>
      </c>
      <c r="S9" s="6">
        <v>9</v>
      </c>
    </row>
    <row r="10" spans="1:19" ht="22.5" customHeight="1">
      <c r="A10" s="14" t="s">
        <v>1</v>
      </c>
      <c r="B10" s="9">
        <v>5</v>
      </c>
      <c r="C10" s="9">
        <v>9</v>
      </c>
      <c r="D10" s="9">
        <v>5</v>
      </c>
      <c r="E10" s="9">
        <v>6</v>
      </c>
      <c r="F10" s="9">
        <v>9</v>
      </c>
      <c r="G10" s="9">
        <v>7</v>
      </c>
      <c r="H10" s="9">
        <v>5</v>
      </c>
      <c r="I10" s="9">
        <v>16</v>
      </c>
      <c r="J10" s="9">
        <v>8</v>
      </c>
      <c r="K10" s="9">
        <v>5</v>
      </c>
      <c r="L10" s="6">
        <v>6</v>
      </c>
      <c r="M10" s="6">
        <v>18</v>
      </c>
      <c r="N10" s="6">
        <v>9</v>
      </c>
      <c r="O10" s="6">
        <v>12</v>
      </c>
      <c r="P10" s="6">
        <v>6</v>
      </c>
      <c r="Q10" s="6">
        <v>6</v>
      </c>
      <c r="R10" s="6">
        <v>8</v>
      </c>
      <c r="S10" s="6">
        <v>4</v>
      </c>
    </row>
    <row r="11" spans="1:19" ht="22.5" customHeight="1">
      <c r="A11" s="1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1</v>
      </c>
      <c r="G11" s="6">
        <v>1</v>
      </c>
      <c r="H11" s="6">
        <v>2</v>
      </c>
      <c r="I11" s="6">
        <v>3</v>
      </c>
      <c r="J11" s="6">
        <v>3</v>
      </c>
      <c r="K11" s="6">
        <v>2</v>
      </c>
      <c r="L11" s="22">
        <v>0</v>
      </c>
      <c r="M11" s="22">
        <v>0</v>
      </c>
      <c r="N11" s="22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</row>
    <row r="12" spans="1:19" ht="33" customHeight="1">
      <c r="A12" s="15" t="s">
        <v>2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2</v>
      </c>
      <c r="J12" s="9">
        <v>3</v>
      </c>
      <c r="K12" s="9">
        <v>0</v>
      </c>
      <c r="L12" s="6">
        <v>1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</row>
    <row r="13" spans="1:19" ht="22.5" customHeight="1">
      <c r="A13" s="15" t="s">
        <v>3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1</v>
      </c>
      <c r="J13" s="9">
        <v>0</v>
      </c>
      <c r="K13" s="9">
        <v>1</v>
      </c>
      <c r="L13" s="6">
        <v>1</v>
      </c>
      <c r="M13" s="6">
        <v>0</v>
      </c>
      <c r="N13" s="6">
        <v>0</v>
      </c>
      <c r="O13" s="6">
        <v>1</v>
      </c>
      <c r="P13" s="6">
        <v>0</v>
      </c>
      <c r="Q13" s="6">
        <v>0</v>
      </c>
      <c r="R13" s="6">
        <v>0</v>
      </c>
      <c r="S13" s="6">
        <v>0</v>
      </c>
    </row>
    <row r="14" spans="1:19" ht="12.75">
      <c r="A14" s="11" t="s">
        <v>11</v>
      </c>
      <c r="B14" s="12">
        <f aca="true" t="shared" si="1" ref="B14:L14">SUM(B8:B13)</f>
        <v>97</v>
      </c>
      <c r="C14" s="12">
        <f t="shared" si="1"/>
        <v>137</v>
      </c>
      <c r="D14" s="12">
        <f t="shared" si="1"/>
        <v>163</v>
      </c>
      <c r="E14" s="12">
        <f t="shared" si="1"/>
        <v>151</v>
      </c>
      <c r="F14" s="12">
        <f t="shared" si="1"/>
        <v>211</v>
      </c>
      <c r="G14" s="12">
        <f t="shared" si="1"/>
        <v>179</v>
      </c>
      <c r="H14" s="12">
        <f t="shared" si="1"/>
        <v>140</v>
      </c>
      <c r="I14" s="12">
        <f t="shared" si="1"/>
        <v>266</v>
      </c>
      <c r="J14" s="12">
        <f t="shared" si="1"/>
        <v>163</v>
      </c>
      <c r="K14" s="12">
        <f t="shared" si="1"/>
        <v>109</v>
      </c>
      <c r="L14" s="12">
        <f t="shared" si="1"/>
        <v>188</v>
      </c>
      <c r="M14" s="12">
        <f aca="true" t="shared" si="2" ref="M14:R14">SUM(M8:M13)</f>
        <v>195</v>
      </c>
      <c r="N14" s="12">
        <f t="shared" si="2"/>
        <v>147</v>
      </c>
      <c r="O14" s="12">
        <f t="shared" si="2"/>
        <v>130</v>
      </c>
      <c r="P14" s="12">
        <f t="shared" si="2"/>
        <v>91</v>
      </c>
      <c r="Q14" s="12">
        <f t="shared" si="2"/>
        <v>102</v>
      </c>
      <c r="R14" s="12">
        <f t="shared" si="2"/>
        <v>144</v>
      </c>
      <c r="S14" s="12">
        <f>SUM(S8:S13)</f>
        <v>40</v>
      </c>
    </row>
    <row r="15" spans="1:24" ht="47.25" customHeight="1">
      <c r="A15" s="16" t="s">
        <v>30</v>
      </c>
      <c r="B15" s="9">
        <v>87</v>
      </c>
      <c r="C15" s="9">
        <v>85</v>
      </c>
      <c r="D15" s="9">
        <v>79</v>
      </c>
      <c r="E15" s="9">
        <v>76</v>
      </c>
      <c r="F15" s="9">
        <v>69</v>
      </c>
      <c r="G15" s="9">
        <v>63</v>
      </c>
      <c r="H15" s="9">
        <v>87</v>
      </c>
      <c r="I15" s="9">
        <v>52</v>
      </c>
      <c r="J15" s="9">
        <v>34</v>
      </c>
      <c r="K15" s="9">
        <v>32</v>
      </c>
      <c r="L15" s="6">
        <v>46</v>
      </c>
      <c r="M15" s="6">
        <v>41</v>
      </c>
      <c r="N15" s="6">
        <v>44</v>
      </c>
      <c r="O15" s="6">
        <v>42</v>
      </c>
      <c r="P15" s="6">
        <v>35</v>
      </c>
      <c r="Q15" s="6">
        <v>49</v>
      </c>
      <c r="R15" s="6">
        <v>68</v>
      </c>
      <c r="S15" s="6">
        <v>26</v>
      </c>
      <c r="T15" s="65"/>
      <c r="U15" s="66"/>
      <c r="V15" s="66"/>
      <c r="W15" s="66"/>
      <c r="X15" s="66"/>
    </row>
    <row r="16" spans="1:19" ht="24.75" customHeight="1">
      <c r="A16" s="13" t="s">
        <v>12</v>
      </c>
      <c r="B16" s="9">
        <f aca="true" t="shared" si="3" ref="B16:L16">SUM(B14:B15)</f>
        <v>184</v>
      </c>
      <c r="C16" s="9">
        <f t="shared" si="3"/>
        <v>222</v>
      </c>
      <c r="D16" s="9">
        <f t="shared" si="3"/>
        <v>242</v>
      </c>
      <c r="E16" s="9">
        <f t="shared" si="3"/>
        <v>227</v>
      </c>
      <c r="F16" s="9">
        <f t="shared" si="3"/>
        <v>280</v>
      </c>
      <c r="G16" s="9">
        <f t="shared" si="3"/>
        <v>242</v>
      </c>
      <c r="H16" s="9">
        <f t="shared" si="3"/>
        <v>227</v>
      </c>
      <c r="I16" s="9">
        <f t="shared" si="3"/>
        <v>318</v>
      </c>
      <c r="J16" s="9">
        <f t="shared" si="3"/>
        <v>197</v>
      </c>
      <c r="K16" s="9">
        <f t="shared" si="3"/>
        <v>141</v>
      </c>
      <c r="L16" s="6">
        <f t="shared" si="3"/>
        <v>234</v>
      </c>
      <c r="M16" s="6">
        <f>SUM(M14:M15)</f>
        <v>236</v>
      </c>
      <c r="N16" s="6">
        <f>SUM(N14:N15)</f>
        <v>191</v>
      </c>
      <c r="O16" s="6">
        <f>SUM(O14:O15)</f>
        <v>172</v>
      </c>
      <c r="P16" s="6">
        <f>SUM(P14:P15)</f>
        <v>126</v>
      </c>
      <c r="Q16" s="6">
        <f>SUM(Q14:Q15)</f>
        <v>151</v>
      </c>
      <c r="R16" s="6">
        <v>212</v>
      </c>
      <c r="S16" s="6">
        <f>SUM(S14:S15)</f>
        <v>66</v>
      </c>
    </row>
    <row r="17" spans="1:14" ht="12.75" customHeight="1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</row>
    <row r="19" spans="1:26" ht="33" customHeight="1">
      <c r="A19" s="74"/>
      <c r="B19" s="75"/>
      <c r="C19" s="75"/>
      <c r="D19" s="76"/>
      <c r="E19" s="77"/>
      <c r="F19" s="77"/>
      <c r="G19" s="78"/>
      <c r="H19" s="19"/>
      <c r="I19" s="19"/>
      <c r="J19" s="19"/>
      <c r="K19" s="19"/>
      <c r="L19" s="19"/>
      <c r="S19" s="19"/>
      <c r="T19" s="19"/>
      <c r="U19" s="19"/>
      <c r="V19" s="19"/>
      <c r="W19" s="19"/>
      <c r="X19" s="19"/>
      <c r="Y19" s="19"/>
      <c r="Z19" s="19"/>
    </row>
    <row r="20" spans="1:7" ht="24.75" customHeight="1">
      <c r="A20" s="74"/>
      <c r="B20" s="79"/>
      <c r="C20" s="79"/>
      <c r="D20" s="79"/>
      <c r="E20" s="79"/>
      <c r="F20" s="77"/>
      <c r="G20" s="77"/>
    </row>
    <row r="21" spans="1:7" ht="22.5" customHeight="1">
      <c r="A21" s="74"/>
      <c r="B21" s="79"/>
      <c r="C21" s="79"/>
      <c r="D21" s="79"/>
      <c r="E21" s="79"/>
      <c r="F21" s="78"/>
      <c r="G21" s="80"/>
    </row>
  </sheetData>
  <sheetProtection/>
  <mergeCells count="7">
    <mergeCell ref="A1:S1"/>
    <mergeCell ref="A6:S6"/>
    <mergeCell ref="T15:X15"/>
    <mergeCell ref="B21:E21"/>
    <mergeCell ref="A17:N17"/>
    <mergeCell ref="B20:E20"/>
    <mergeCell ref="B19:D19"/>
  </mergeCells>
  <printOptions/>
  <pageMargins left="0.5511811023622047" right="0.2362204724409449" top="0.7874015748031497" bottom="0.3937007874015748" header="0.5118110236220472" footer="0.5118110236220472"/>
  <pageSetup horizontalDpi="600" verticalDpi="600" orientation="landscape" paperSize="9" scale="90" r:id="rId1"/>
  <ignoredErrors>
    <ignoredError sqref="J14:O14 B14:I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12"/>
  <sheetViews>
    <sheetView zoomScale="90" zoomScaleNormal="90" zoomScalePageLayoutView="0" workbookViewId="0" topLeftCell="A1">
      <selection activeCell="S5" sqref="S5"/>
    </sheetView>
  </sheetViews>
  <sheetFormatPr defaultColWidth="9.00390625" defaultRowHeight="12.75"/>
  <cols>
    <col min="1" max="1" width="26.625" style="0" customWidth="1"/>
    <col min="2" max="17" width="4.875" style="0" customWidth="1"/>
    <col min="18" max="18" width="5.375" style="0" customWidth="1"/>
  </cols>
  <sheetData>
    <row r="1" spans="1:18" ht="21.75" customHeight="1">
      <c r="A1" s="68" t="s">
        <v>14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ht="22.5" customHeight="1">
      <c r="A2" s="24"/>
      <c r="B2" s="25">
        <v>2001</v>
      </c>
      <c r="C2" s="25">
        <v>2002</v>
      </c>
      <c r="D2" s="25">
        <v>2003</v>
      </c>
      <c r="E2" s="25">
        <v>2004</v>
      </c>
      <c r="F2" s="25">
        <v>2005</v>
      </c>
      <c r="G2" s="25">
        <v>2006</v>
      </c>
      <c r="H2" s="25">
        <v>2007</v>
      </c>
      <c r="I2" s="25">
        <v>2008</v>
      </c>
      <c r="J2" s="25">
        <v>2009</v>
      </c>
      <c r="K2" s="25">
        <v>2010</v>
      </c>
      <c r="L2" s="25">
        <v>2011</v>
      </c>
      <c r="M2" s="25">
        <v>2012</v>
      </c>
      <c r="N2" s="25">
        <v>2013</v>
      </c>
      <c r="O2" s="25">
        <v>2014</v>
      </c>
      <c r="P2" s="25">
        <v>2015</v>
      </c>
      <c r="Q2" s="25">
        <v>2016</v>
      </c>
      <c r="R2" s="25">
        <v>2017</v>
      </c>
    </row>
    <row r="3" spans="1:18" ht="31.5" customHeight="1">
      <c r="A3" s="26" t="s">
        <v>18</v>
      </c>
      <c r="B3" s="27">
        <v>47</v>
      </c>
      <c r="C3" s="27">
        <v>76</v>
      </c>
      <c r="D3" s="27">
        <v>89</v>
      </c>
      <c r="E3" s="27">
        <v>86</v>
      </c>
      <c r="F3" s="27">
        <v>227</v>
      </c>
      <c r="G3" s="27">
        <v>179</v>
      </c>
      <c r="H3" s="27">
        <v>168</v>
      </c>
      <c r="I3" s="27">
        <v>176</v>
      </c>
      <c r="J3" s="27">
        <v>110</v>
      </c>
      <c r="K3" s="27">
        <v>57</v>
      </c>
      <c r="L3" s="27">
        <v>109</v>
      </c>
      <c r="M3" s="27">
        <v>204</v>
      </c>
      <c r="N3" s="27">
        <v>143</v>
      </c>
      <c r="O3" s="27">
        <v>106</v>
      </c>
      <c r="P3" s="27">
        <v>73</v>
      </c>
      <c r="Q3" s="27">
        <v>120</v>
      </c>
      <c r="R3" s="27">
        <v>39</v>
      </c>
    </row>
    <row r="4" spans="1:18" ht="12.75">
      <c r="A4" s="31" t="s">
        <v>19</v>
      </c>
      <c r="B4" s="32">
        <v>40</v>
      </c>
      <c r="C4" s="32">
        <v>65</v>
      </c>
      <c r="D4" s="32">
        <v>71</v>
      </c>
      <c r="E4" s="32">
        <v>66</v>
      </c>
      <c r="F4" s="32">
        <v>89</v>
      </c>
      <c r="G4" s="32">
        <v>79</v>
      </c>
      <c r="H4" s="32">
        <v>64</v>
      </c>
      <c r="I4" s="32">
        <v>98</v>
      </c>
      <c r="J4" s="32">
        <v>71</v>
      </c>
      <c r="K4" s="32">
        <v>45</v>
      </c>
      <c r="L4" s="32">
        <v>79</v>
      </c>
      <c r="M4" s="32">
        <v>77</v>
      </c>
      <c r="N4" s="32">
        <v>62</v>
      </c>
      <c r="O4" s="32">
        <v>50</v>
      </c>
      <c r="P4" s="32">
        <v>39</v>
      </c>
      <c r="Q4" s="32">
        <v>51</v>
      </c>
      <c r="R4" s="32">
        <v>24</v>
      </c>
    </row>
    <row r="5" spans="1:18" ht="38.25">
      <c r="A5" s="28" t="s">
        <v>20</v>
      </c>
      <c r="B5" s="29">
        <f>(B4/11)</f>
        <v>3.6363636363636362</v>
      </c>
      <c r="C5" s="29">
        <f>(C4/11)</f>
        <v>5.909090909090909</v>
      </c>
      <c r="D5" s="29">
        <f aca="true" t="shared" si="0" ref="D5:K5">(D4/11)</f>
        <v>6.454545454545454</v>
      </c>
      <c r="E5" s="29">
        <f t="shared" si="0"/>
        <v>6</v>
      </c>
      <c r="F5" s="29">
        <f t="shared" si="0"/>
        <v>8.090909090909092</v>
      </c>
      <c r="G5" s="29">
        <f t="shared" si="0"/>
        <v>7.181818181818182</v>
      </c>
      <c r="H5" s="29">
        <f t="shared" si="0"/>
        <v>5.818181818181818</v>
      </c>
      <c r="I5" s="29">
        <f t="shared" si="0"/>
        <v>8.909090909090908</v>
      </c>
      <c r="J5" s="29">
        <f t="shared" si="0"/>
        <v>6.454545454545454</v>
      </c>
      <c r="K5" s="29">
        <f t="shared" si="0"/>
        <v>4.090909090909091</v>
      </c>
      <c r="L5" s="29">
        <f aca="true" t="shared" si="1" ref="L5:R5">(L4/11)</f>
        <v>7.181818181818182</v>
      </c>
      <c r="M5" s="30">
        <f t="shared" si="1"/>
        <v>7</v>
      </c>
      <c r="N5" s="30">
        <f t="shared" si="1"/>
        <v>5.636363636363637</v>
      </c>
      <c r="O5" s="30">
        <f t="shared" si="1"/>
        <v>4.545454545454546</v>
      </c>
      <c r="P5" s="30">
        <f t="shared" si="1"/>
        <v>3.5454545454545454</v>
      </c>
      <c r="Q5" s="30">
        <f t="shared" si="1"/>
        <v>4.636363636363637</v>
      </c>
      <c r="R5" s="30">
        <f t="shared" si="1"/>
        <v>2.1818181818181817</v>
      </c>
    </row>
    <row r="6" spans="1:18" ht="24" customHeight="1">
      <c r="A6" s="70" t="s">
        <v>15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</row>
    <row r="7" spans="1:18" ht="45" customHeight="1">
      <c r="A7" s="31" t="s">
        <v>21</v>
      </c>
      <c r="B7" s="32">
        <v>97</v>
      </c>
      <c r="C7" s="32">
        <v>137</v>
      </c>
      <c r="D7" s="32">
        <v>163</v>
      </c>
      <c r="E7" s="32">
        <v>151</v>
      </c>
      <c r="F7" s="32">
        <v>211</v>
      </c>
      <c r="G7" s="32">
        <v>179</v>
      </c>
      <c r="H7" s="32">
        <v>140</v>
      </c>
      <c r="I7" s="32">
        <v>266</v>
      </c>
      <c r="J7" s="32">
        <v>163</v>
      </c>
      <c r="K7" s="32">
        <v>108</v>
      </c>
      <c r="L7" s="32">
        <v>186</v>
      </c>
      <c r="M7" s="32">
        <v>195</v>
      </c>
      <c r="N7" s="32">
        <v>147</v>
      </c>
      <c r="O7" s="32">
        <v>170</v>
      </c>
      <c r="P7" s="32">
        <v>125</v>
      </c>
      <c r="Q7" s="32">
        <v>151</v>
      </c>
      <c r="R7" s="32"/>
    </row>
    <row r="8" spans="1:18" ht="51">
      <c r="A8" s="28" t="s">
        <v>24</v>
      </c>
      <c r="B8" s="29">
        <f aca="true" t="shared" si="2" ref="B8:P8">(B7/B4)</f>
        <v>2.425</v>
      </c>
      <c r="C8" s="29">
        <f t="shared" si="2"/>
        <v>2.1076923076923078</v>
      </c>
      <c r="D8" s="29">
        <f t="shared" si="2"/>
        <v>2.295774647887324</v>
      </c>
      <c r="E8" s="29">
        <f t="shared" si="2"/>
        <v>2.287878787878788</v>
      </c>
      <c r="F8" s="29">
        <f t="shared" si="2"/>
        <v>2.3707865168539324</v>
      </c>
      <c r="G8" s="29">
        <f t="shared" si="2"/>
        <v>2.2658227848101267</v>
      </c>
      <c r="H8" s="29">
        <f t="shared" si="2"/>
        <v>2.1875</v>
      </c>
      <c r="I8" s="29">
        <f t="shared" si="2"/>
        <v>2.7142857142857144</v>
      </c>
      <c r="J8" s="29">
        <f t="shared" si="2"/>
        <v>2.295774647887324</v>
      </c>
      <c r="K8" s="29">
        <f t="shared" si="2"/>
        <v>2.4</v>
      </c>
      <c r="L8" s="29">
        <f t="shared" si="2"/>
        <v>2.3544303797468356</v>
      </c>
      <c r="M8" s="30">
        <f t="shared" si="2"/>
        <v>2.5324675324675323</v>
      </c>
      <c r="N8" s="30">
        <f t="shared" si="2"/>
        <v>2.370967741935484</v>
      </c>
      <c r="O8" s="30">
        <f t="shared" si="2"/>
        <v>3.4</v>
      </c>
      <c r="P8" s="30">
        <f t="shared" si="2"/>
        <v>3.2051282051282053</v>
      </c>
      <c r="Q8" s="30">
        <f>(Q7/Q4)</f>
        <v>2.9607843137254903</v>
      </c>
      <c r="R8" s="30">
        <f>(R7/R4)</f>
        <v>0</v>
      </c>
    </row>
    <row r="9" spans="1:18" ht="24" customHeight="1">
      <c r="A9" s="70" t="s">
        <v>16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</row>
    <row r="10" spans="1:18" ht="44.25" customHeight="1">
      <c r="A10" s="33" t="s">
        <v>22</v>
      </c>
      <c r="B10" s="34" t="s">
        <v>17</v>
      </c>
      <c r="C10" s="34">
        <v>13</v>
      </c>
      <c r="D10" s="34">
        <v>26</v>
      </c>
      <c r="E10" s="34">
        <v>29</v>
      </c>
      <c r="F10" s="34">
        <v>39</v>
      </c>
      <c r="G10" s="34">
        <v>28</v>
      </c>
      <c r="H10" s="34">
        <v>5</v>
      </c>
      <c r="I10" s="34">
        <v>16</v>
      </c>
      <c r="J10" s="34">
        <v>24</v>
      </c>
      <c r="K10" s="34">
        <v>13</v>
      </c>
      <c r="L10" s="34">
        <v>18</v>
      </c>
      <c r="M10" s="34">
        <v>23</v>
      </c>
      <c r="N10" s="34">
        <v>13</v>
      </c>
      <c r="O10" s="34">
        <v>7</v>
      </c>
      <c r="P10" s="34">
        <v>9</v>
      </c>
      <c r="Q10" s="34">
        <v>24</v>
      </c>
      <c r="R10" s="34"/>
    </row>
    <row r="11" spans="1:18" ht="51">
      <c r="A11" s="31" t="s">
        <v>23</v>
      </c>
      <c r="B11" s="32">
        <f aca="true" t="shared" si="3" ref="B11:J11">SUM(B10,B7)</f>
        <v>97</v>
      </c>
      <c r="C11" s="32">
        <f t="shared" si="3"/>
        <v>150</v>
      </c>
      <c r="D11" s="32">
        <f t="shared" si="3"/>
        <v>189</v>
      </c>
      <c r="E11" s="32">
        <f t="shared" si="3"/>
        <v>180</v>
      </c>
      <c r="F11" s="32">
        <f t="shared" si="3"/>
        <v>250</v>
      </c>
      <c r="G11" s="32">
        <f t="shared" si="3"/>
        <v>207</v>
      </c>
      <c r="H11" s="32">
        <f t="shared" si="3"/>
        <v>145</v>
      </c>
      <c r="I11" s="32">
        <f t="shared" si="3"/>
        <v>282</v>
      </c>
      <c r="J11" s="32">
        <f t="shared" si="3"/>
        <v>187</v>
      </c>
      <c r="K11" s="32">
        <f>SUM(K10,K7)</f>
        <v>121</v>
      </c>
      <c r="L11" s="32">
        <f>SUM(L10,L7)</f>
        <v>204</v>
      </c>
      <c r="M11" s="32">
        <f>SUM(M10+M7)</f>
        <v>218</v>
      </c>
      <c r="N11" s="32">
        <f>SUM(N10+N7)</f>
        <v>160</v>
      </c>
      <c r="O11" s="32">
        <v>177</v>
      </c>
      <c r="P11" s="32">
        <v>134</v>
      </c>
      <c r="Q11" s="32">
        <v>175</v>
      </c>
      <c r="R11" s="32"/>
    </row>
    <row r="12" spans="1:18" ht="63.75">
      <c r="A12" s="28" t="s">
        <v>25</v>
      </c>
      <c r="B12" s="30" t="s">
        <v>17</v>
      </c>
      <c r="C12" s="30">
        <f aca="true" t="shared" si="4" ref="C12:P12">(C11/C4)</f>
        <v>2.3076923076923075</v>
      </c>
      <c r="D12" s="30">
        <f t="shared" si="4"/>
        <v>2.6619718309859155</v>
      </c>
      <c r="E12" s="30">
        <f t="shared" si="4"/>
        <v>2.727272727272727</v>
      </c>
      <c r="F12" s="30">
        <f t="shared" si="4"/>
        <v>2.808988764044944</v>
      </c>
      <c r="G12" s="30">
        <f t="shared" si="4"/>
        <v>2.6202531645569622</v>
      </c>
      <c r="H12" s="30">
        <f t="shared" si="4"/>
        <v>2.265625</v>
      </c>
      <c r="I12" s="30">
        <f t="shared" si="4"/>
        <v>2.877551020408163</v>
      </c>
      <c r="J12" s="30">
        <f t="shared" si="4"/>
        <v>2.6338028169014085</v>
      </c>
      <c r="K12" s="30">
        <f t="shared" si="4"/>
        <v>2.688888888888889</v>
      </c>
      <c r="L12" s="30">
        <f t="shared" si="4"/>
        <v>2.5822784810126582</v>
      </c>
      <c r="M12" s="30">
        <f t="shared" si="4"/>
        <v>2.831168831168831</v>
      </c>
      <c r="N12" s="30">
        <f t="shared" si="4"/>
        <v>2.5806451612903225</v>
      </c>
      <c r="O12" s="30">
        <f t="shared" si="4"/>
        <v>3.54</v>
      </c>
      <c r="P12" s="30">
        <f t="shared" si="4"/>
        <v>3.4358974358974357</v>
      </c>
      <c r="Q12" s="30">
        <f>(Q11/Q4)</f>
        <v>3.4313725490196076</v>
      </c>
      <c r="R12" s="30">
        <f>(R11/R4)</f>
        <v>0</v>
      </c>
    </row>
  </sheetData>
  <sheetProtection/>
  <mergeCells count="3">
    <mergeCell ref="A1:R1"/>
    <mergeCell ref="A6:R6"/>
    <mergeCell ref="A9:R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M5" sqref="M5"/>
    </sheetView>
  </sheetViews>
  <sheetFormatPr defaultColWidth="9.00390625" defaultRowHeight="12.75"/>
  <cols>
    <col min="1" max="1" width="17.125" style="0" customWidth="1"/>
    <col min="2" max="15" width="8.00390625" style="0" customWidth="1"/>
    <col min="16" max="16" width="5.875" style="0" customWidth="1"/>
    <col min="17" max="17" width="5.75390625" style="0" customWidth="1"/>
  </cols>
  <sheetData>
    <row r="1" spans="1:16" ht="15">
      <c r="A1" s="72" t="s">
        <v>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37"/>
    </row>
    <row r="2" spans="1:16" ht="14.25">
      <c r="A2" s="38"/>
      <c r="B2" s="53">
        <v>2001</v>
      </c>
      <c r="C2" s="53">
        <v>2002</v>
      </c>
      <c r="D2" s="53">
        <v>2003</v>
      </c>
      <c r="E2" s="53">
        <v>2004</v>
      </c>
      <c r="F2" s="53">
        <v>2005</v>
      </c>
      <c r="G2" s="53">
        <v>2006</v>
      </c>
      <c r="H2" s="53">
        <v>2007</v>
      </c>
      <c r="I2" s="53">
        <v>2008</v>
      </c>
      <c r="J2" s="53">
        <v>2009</v>
      </c>
      <c r="K2" s="53">
        <v>2010</v>
      </c>
      <c r="L2" s="53">
        <v>2011</v>
      </c>
      <c r="M2" s="53">
        <v>2012</v>
      </c>
      <c r="N2" s="53">
        <v>2013</v>
      </c>
      <c r="O2" s="53">
        <v>2014</v>
      </c>
      <c r="P2" s="37"/>
    </row>
    <row r="3" spans="1:16" ht="34.5" customHeight="1">
      <c r="A3" s="40" t="s">
        <v>26</v>
      </c>
      <c r="B3" s="41">
        <v>47</v>
      </c>
      <c r="C3" s="41">
        <v>76</v>
      </c>
      <c r="D3" s="41">
        <v>89</v>
      </c>
      <c r="E3" s="41">
        <v>86</v>
      </c>
      <c r="F3" s="41">
        <v>227</v>
      </c>
      <c r="G3" s="41">
        <v>179</v>
      </c>
      <c r="H3" s="41">
        <v>168</v>
      </c>
      <c r="I3" s="41">
        <v>176</v>
      </c>
      <c r="J3" s="41">
        <v>110</v>
      </c>
      <c r="K3" s="41">
        <v>57</v>
      </c>
      <c r="L3" s="41">
        <v>109</v>
      </c>
      <c r="M3" s="41">
        <v>204</v>
      </c>
      <c r="N3" s="41">
        <v>146</v>
      </c>
      <c r="O3" s="41">
        <v>46</v>
      </c>
      <c r="P3" s="37"/>
    </row>
    <row r="4" spans="1:16" ht="30" customHeight="1">
      <c r="A4" s="42" t="s">
        <v>27</v>
      </c>
      <c r="B4" s="43">
        <v>40</v>
      </c>
      <c r="C4" s="43">
        <v>65</v>
      </c>
      <c r="D4" s="43">
        <v>71</v>
      </c>
      <c r="E4" s="43">
        <v>66</v>
      </c>
      <c r="F4" s="43">
        <v>89</v>
      </c>
      <c r="G4" s="43">
        <v>79</v>
      </c>
      <c r="H4" s="43">
        <v>64</v>
      </c>
      <c r="I4" s="43">
        <v>98</v>
      </c>
      <c r="J4" s="43">
        <v>71</v>
      </c>
      <c r="K4" s="43">
        <v>45</v>
      </c>
      <c r="L4" s="43">
        <v>79</v>
      </c>
      <c r="M4" s="43">
        <v>77</v>
      </c>
      <c r="N4" s="43">
        <v>62</v>
      </c>
      <c r="O4" s="43">
        <v>26</v>
      </c>
      <c r="P4" s="43">
        <f>SUM(B4:O4)</f>
        <v>932</v>
      </c>
    </row>
    <row r="5" spans="1:16" ht="62.25" customHeight="1">
      <c r="A5" s="44" t="s">
        <v>28</v>
      </c>
      <c r="B5" s="45">
        <f>(B4/11)</f>
        <v>3.6363636363636362</v>
      </c>
      <c r="C5" s="45">
        <f>(C4/11)</f>
        <v>5.909090909090909</v>
      </c>
      <c r="D5" s="45">
        <f aca="true" t="shared" si="0" ref="D5:K5">(D4/11)</f>
        <v>6.454545454545454</v>
      </c>
      <c r="E5" s="45">
        <f t="shared" si="0"/>
        <v>6</v>
      </c>
      <c r="F5" s="45">
        <f t="shared" si="0"/>
        <v>8.090909090909092</v>
      </c>
      <c r="G5" s="45">
        <f t="shared" si="0"/>
        <v>7.181818181818182</v>
      </c>
      <c r="H5" s="45">
        <f t="shared" si="0"/>
        <v>5.818181818181818</v>
      </c>
      <c r="I5" s="45">
        <f t="shared" si="0"/>
        <v>8.909090909090908</v>
      </c>
      <c r="J5" s="45">
        <f t="shared" si="0"/>
        <v>6.454545454545454</v>
      </c>
      <c r="K5" s="45">
        <f t="shared" si="0"/>
        <v>4.090909090909091</v>
      </c>
      <c r="L5" s="45">
        <f>(L4/11)</f>
        <v>7.181818181818182</v>
      </c>
      <c r="M5" s="46">
        <f>(M4/11)</f>
        <v>7</v>
      </c>
      <c r="N5" s="46">
        <f>(N4/11)</f>
        <v>5.636363636363637</v>
      </c>
      <c r="O5" s="46">
        <f>(O4/11)</f>
        <v>2.3636363636363638</v>
      </c>
      <c r="P5" s="37"/>
    </row>
    <row r="6" spans="1:16" ht="15">
      <c r="A6" s="73" t="s">
        <v>9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37"/>
    </row>
    <row r="7" spans="1:16" ht="25.5">
      <c r="A7" s="54" t="s">
        <v>10</v>
      </c>
      <c r="B7" s="55">
        <v>2001</v>
      </c>
      <c r="C7" s="55">
        <v>2002</v>
      </c>
      <c r="D7" s="55">
        <v>2003</v>
      </c>
      <c r="E7" s="55">
        <v>2004</v>
      </c>
      <c r="F7" s="55">
        <v>2005</v>
      </c>
      <c r="G7" s="53">
        <v>2006</v>
      </c>
      <c r="H7" s="55">
        <v>2007</v>
      </c>
      <c r="I7" s="55">
        <v>2008</v>
      </c>
      <c r="J7" s="55">
        <v>2009</v>
      </c>
      <c r="K7" s="55">
        <v>2010</v>
      </c>
      <c r="L7" s="55">
        <v>2011</v>
      </c>
      <c r="M7" s="55">
        <v>2012</v>
      </c>
      <c r="N7" s="55">
        <v>2013</v>
      </c>
      <c r="O7" s="55">
        <v>2014</v>
      </c>
      <c r="P7" s="37"/>
    </row>
    <row r="8" spans="1:16" ht="12.75">
      <c r="A8" s="47" t="s">
        <v>8</v>
      </c>
      <c r="B8" s="48">
        <v>74</v>
      </c>
      <c r="C8" s="48">
        <v>107</v>
      </c>
      <c r="D8" s="48">
        <v>134</v>
      </c>
      <c r="E8" s="48">
        <v>116</v>
      </c>
      <c r="F8" s="48">
        <v>167</v>
      </c>
      <c r="G8" s="41">
        <v>144</v>
      </c>
      <c r="H8" s="48">
        <v>101</v>
      </c>
      <c r="I8" s="48">
        <v>186</v>
      </c>
      <c r="J8" s="48">
        <v>116</v>
      </c>
      <c r="K8" s="48">
        <v>76</v>
      </c>
      <c r="L8" s="41">
        <v>137</v>
      </c>
      <c r="M8" s="41">
        <v>130</v>
      </c>
      <c r="N8" s="41">
        <v>107</v>
      </c>
      <c r="O8" s="41">
        <v>45</v>
      </c>
      <c r="P8" s="37"/>
    </row>
    <row r="9" spans="1:16" ht="12.75">
      <c r="A9" s="47" t="s">
        <v>0</v>
      </c>
      <c r="B9" s="48">
        <v>18</v>
      </c>
      <c r="C9" s="48">
        <v>21</v>
      </c>
      <c r="D9" s="48">
        <v>24</v>
      </c>
      <c r="E9" s="48">
        <v>29</v>
      </c>
      <c r="F9" s="48">
        <v>34</v>
      </c>
      <c r="G9" s="41">
        <v>27</v>
      </c>
      <c r="H9" s="48">
        <v>32</v>
      </c>
      <c r="I9" s="48">
        <v>58</v>
      </c>
      <c r="J9" s="48">
        <v>33</v>
      </c>
      <c r="K9" s="48">
        <v>25</v>
      </c>
      <c r="L9" s="41">
        <v>40</v>
      </c>
      <c r="M9" s="41">
        <v>47</v>
      </c>
      <c r="N9" s="41">
        <v>31</v>
      </c>
      <c r="O9" s="41">
        <v>11</v>
      </c>
      <c r="P9" s="37"/>
    </row>
    <row r="10" spans="1:16" ht="12.75">
      <c r="A10" s="47" t="s">
        <v>1</v>
      </c>
      <c r="B10" s="48">
        <v>5</v>
      </c>
      <c r="C10" s="48">
        <v>9</v>
      </c>
      <c r="D10" s="48">
        <v>5</v>
      </c>
      <c r="E10" s="48">
        <v>6</v>
      </c>
      <c r="F10" s="48">
        <v>9</v>
      </c>
      <c r="G10" s="48">
        <v>7</v>
      </c>
      <c r="H10" s="48">
        <v>5</v>
      </c>
      <c r="I10" s="48">
        <v>16</v>
      </c>
      <c r="J10" s="48">
        <v>8</v>
      </c>
      <c r="K10" s="48">
        <v>5</v>
      </c>
      <c r="L10" s="41">
        <v>6</v>
      </c>
      <c r="M10" s="41">
        <v>18</v>
      </c>
      <c r="N10" s="41">
        <v>9</v>
      </c>
      <c r="O10" s="41">
        <v>6</v>
      </c>
      <c r="P10" s="37"/>
    </row>
    <row r="11" spans="1:16" ht="12.75">
      <c r="A11" s="40" t="s">
        <v>4</v>
      </c>
      <c r="B11" s="41">
        <v>0</v>
      </c>
      <c r="C11" s="41">
        <v>0</v>
      </c>
      <c r="D11" s="41">
        <v>0</v>
      </c>
      <c r="E11" s="41">
        <v>0</v>
      </c>
      <c r="F11" s="41">
        <v>1</v>
      </c>
      <c r="G11" s="41">
        <v>1</v>
      </c>
      <c r="H11" s="41">
        <v>2</v>
      </c>
      <c r="I11" s="41">
        <v>3</v>
      </c>
      <c r="J11" s="41">
        <v>3</v>
      </c>
      <c r="K11" s="41">
        <v>2</v>
      </c>
      <c r="L11" s="49">
        <v>0</v>
      </c>
      <c r="M11" s="49">
        <v>0</v>
      </c>
      <c r="N11" s="49">
        <v>0</v>
      </c>
      <c r="O11" s="41">
        <v>0</v>
      </c>
      <c r="P11" s="37"/>
    </row>
    <row r="12" spans="1:16" ht="33.75" customHeight="1">
      <c r="A12" s="40" t="s">
        <v>2</v>
      </c>
      <c r="B12" s="48">
        <v>0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2</v>
      </c>
      <c r="J12" s="48">
        <v>3</v>
      </c>
      <c r="K12" s="48">
        <v>0</v>
      </c>
      <c r="L12" s="41">
        <v>1</v>
      </c>
      <c r="M12" s="41">
        <v>0</v>
      </c>
      <c r="N12" s="41">
        <v>0</v>
      </c>
      <c r="O12" s="41">
        <v>0</v>
      </c>
      <c r="P12" s="37"/>
    </row>
    <row r="13" spans="1:16" ht="30.75" customHeight="1">
      <c r="A13" s="40" t="s">
        <v>3</v>
      </c>
      <c r="B13" s="48">
        <v>0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1</v>
      </c>
      <c r="J13" s="48">
        <v>0</v>
      </c>
      <c r="K13" s="48">
        <v>0</v>
      </c>
      <c r="L13" s="41">
        <v>1</v>
      </c>
      <c r="M13" s="41">
        <v>0</v>
      </c>
      <c r="N13" s="41">
        <v>0</v>
      </c>
      <c r="O13" s="39">
        <v>1</v>
      </c>
      <c r="P13" s="37"/>
    </row>
    <row r="14" spans="1:17" ht="12.75">
      <c r="A14" s="50" t="s">
        <v>11</v>
      </c>
      <c r="B14" s="43">
        <f aca="true" t="shared" si="1" ref="B14:L14">SUM(B8:B13)</f>
        <v>97</v>
      </c>
      <c r="C14" s="43">
        <f t="shared" si="1"/>
        <v>137</v>
      </c>
      <c r="D14" s="43">
        <f t="shared" si="1"/>
        <v>163</v>
      </c>
      <c r="E14" s="43">
        <f t="shared" si="1"/>
        <v>151</v>
      </c>
      <c r="F14" s="43">
        <f t="shared" si="1"/>
        <v>211</v>
      </c>
      <c r="G14" s="43">
        <f t="shared" si="1"/>
        <v>179</v>
      </c>
      <c r="H14" s="43">
        <f t="shared" si="1"/>
        <v>140</v>
      </c>
      <c r="I14" s="43">
        <f t="shared" si="1"/>
        <v>266</v>
      </c>
      <c r="J14" s="43">
        <f t="shared" si="1"/>
        <v>163</v>
      </c>
      <c r="K14" s="43">
        <f t="shared" si="1"/>
        <v>108</v>
      </c>
      <c r="L14" s="43">
        <f t="shared" si="1"/>
        <v>185</v>
      </c>
      <c r="M14" s="43">
        <f>SUM(M8:M13)</f>
        <v>195</v>
      </c>
      <c r="N14" s="43">
        <f>SUM(N8:N13)</f>
        <v>147</v>
      </c>
      <c r="O14" s="43">
        <f>SUM(O8:O13)</f>
        <v>63</v>
      </c>
      <c r="P14" s="51">
        <f>SUM(B14:O14)</f>
        <v>2205</v>
      </c>
      <c r="Q14" s="36"/>
    </row>
    <row r="15" spans="1:17" ht="58.5" customHeight="1">
      <c r="A15" s="47" t="s">
        <v>29</v>
      </c>
      <c r="B15" s="48">
        <v>87</v>
      </c>
      <c r="C15" s="48">
        <v>85</v>
      </c>
      <c r="D15" s="48">
        <v>79</v>
      </c>
      <c r="E15" s="48">
        <v>76</v>
      </c>
      <c r="F15" s="48">
        <v>69</v>
      </c>
      <c r="G15" s="48">
        <v>63</v>
      </c>
      <c r="H15" s="48">
        <v>87</v>
      </c>
      <c r="I15" s="48">
        <v>52</v>
      </c>
      <c r="J15" s="48">
        <v>34</v>
      </c>
      <c r="K15" s="48">
        <v>32</v>
      </c>
      <c r="L15" s="41">
        <v>46</v>
      </c>
      <c r="M15" s="41">
        <v>41</v>
      </c>
      <c r="N15" s="41">
        <v>44</v>
      </c>
      <c r="O15" s="41">
        <v>23</v>
      </c>
      <c r="P15" s="52"/>
      <c r="Q15" s="35">
        <v>5216</v>
      </c>
    </row>
    <row r="16" spans="1:17" ht="12.75">
      <c r="A16" s="56" t="s">
        <v>12</v>
      </c>
      <c r="B16" s="57">
        <f aca="true" t="shared" si="2" ref="B16:L16">SUM(B14:B15)</f>
        <v>184</v>
      </c>
      <c r="C16" s="57">
        <f t="shared" si="2"/>
        <v>222</v>
      </c>
      <c r="D16" s="57">
        <f t="shared" si="2"/>
        <v>242</v>
      </c>
      <c r="E16" s="57">
        <f t="shared" si="2"/>
        <v>227</v>
      </c>
      <c r="F16" s="57">
        <f t="shared" si="2"/>
        <v>280</v>
      </c>
      <c r="G16" s="57">
        <f t="shared" si="2"/>
        <v>242</v>
      </c>
      <c r="H16" s="57">
        <f t="shared" si="2"/>
        <v>227</v>
      </c>
      <c r="I16" s="57">
        <f t="shared" si="2"/>
        <v>318</v>
      </c>
      <c r="J16" s="57">
        <f t="shared" si="2"/>
        <v>197</v>
      </c>
      <c r="K16" s="57">
        <f t="shared" si="2"/>
        <v>140</v>
      </c>
      <c r="L16" s="57">
        <f t="shared" si="2"/>
        <v>231</v>
      </c>
      <c r="M16" s="57">
        <f>SUM(M14:M15)</f>
        <v>236</v>
      </c>
      <c r="N16" s="57">
        <f>SUM(N14:N15)</f>
        <v>191</v>
      </c>
      <c r="O16" s="57">
        <f>SUM(O14:O15)</f>
        <v>86</v>
      </c>
      <c r="P16" s="58">
        <f>SUM(B16:O16)</f>
        <v>3023</v>
      </c>
      <c r="Q16" s="36"/>
    </row>
  </sheetData>
  <sheetProtection/>
  <mergeCells count="2">
    <mergeCell ref="A1:O1"/>
    <mergeCell ref="A6:O6"/>
  </mergeCells>
  <printOptions horizontalCentered="1" vertic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</dc:creator>
  <cp:keywords/>
  <dc:description/>
  <cp:lastModifiedBy>user</cp:lastModifiedBy>
  <cp:lastPrinted>2018-01-04T08:09:15Z</cp:lastPrinted>
  <dcterms:created xsi:type="dcterms:W3CDTF">2004-02-09T09:10:25Z</dcterms:created>
  <dcterms:modified xsi:type="dcterms:W3CDTF">2018-05-25T08:35:24Z</dcterms:modified>
  <cp:category/>
  <cp:version/>
  <cp:contentType/>
  <cp:contentStatus/>
</cp:coreProperties>
</file>